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0800" yWindow="-15" windowWidth="10845" windowHeight="10275"/>
  </bookViews>
  <sheets>
    <sheet name="13" sheetId="69" r:id="rId1"/>
  </sheets>
  <definedNames>
    <definedName name="_xlnm.Print_Area" localSheetId="0">'13'!$A$1:$J$172</definedName>
  </definedNames>
  <calcPr calcId="125725"/>
</workbook>
</file>

<file path=xl/calcChain.xml><?xml version="1.0" encoding="utf-8"?>
<calcChain xmlns="http://schemas.openxmlformats.org/spreadsheetml/2006/main">
  <c r="I161" i="69"/>
  <c r="J120"/>
  <c r="J119"/>
  <c r="J118"/>
  <c r="J90"/>
  <c r="J73"/>
  <c r="J68"/>
  <c r="J72"/>
  <c r="J64"/>
  <c r="J60"/>
  <c r="J51"/>
  <c r="J50"/>
  <c r="J49"/>
  <c r="J48"/>
  <c r="J47"/>
  <c r="J46"/>
  <c r="J45"/>
  <c r="J44"/>
  <c r="J43"/>
  <c r="J42"/>
  <c r="J41"/>
  <c r="J40"/>
  <c r="J39"/>
  <c r="J38"/>
  <c r="J37"/>
  <c r="J36"/>
  <c r="J52"/>
  <c r="J24"/>
  <c r="J23"/>
  <c r="J22"/>
  <c r="J21"/>
  <c r="J20"/>
  <c r="J18"/>
  <c r="I19"/>
  <c r="J14"/>
  <c r="J13"/>
  <c r="H117"/>
  <c r="I138"/>
  <c r="H138"/>
  <c r="I117"/>
  <c r="J117" s="1"/>
  <c r="I114"/>
  <c r="H114"/>
  <c r="I105"/>
  <c r="H105"/>
  <c r="I91"/>
  <c r="J91" s="1"/>
  <c r="H91"/>
  <c r="I88"/>
  <c r="H88"/>
  <c r="H19"/>
  <c r="J158"/>
  <c r="J155"/>
  <c r="J153"/>
  <c r="J148"/>
  <c r="J144"/>
  <c r="J139"/>
  <c r="J138" s="1"/>
  <c r="J134"/>
  <c r="J133"/>
  <c r="J131"/>
  <c r="J130"/>
  <c r="J127"/>
  <c r="J126"/>
  <c r="J125"/>
  <c r="J124"/>
  <c r="J123"/>
  <c r="J122"/>
  <c r="J121"/>
  <c r="J115"/>
  <c r="J111"/>
  <c r="J110"/>
  <c r="J109"/>
  <c r="J106"/>
  <c r="J104"/>
  <c r="J103"/>
  <c r="J102"/>
  <c r="J96"/>
  <c r="J95"/>
  <c r="J93"/>
  <c r="J92"/>
  <c r="J86"/>
  <c r="J85"/>
  <c r="J84"/>
  <c r="J79"/>
  <c r="J75"/>
  <c r="I94"/>
  <c r="I83"/>
  <c r="H83"/>
  <c r="H82" s="1"/>
  <c r="I35"/>
  <c r="I34" s="1"/>
  <c r="J167"/>
  <c r="J162"/>
  <c r="J160"/>
  <c r="J107"/>
  <c r="J89"/>
  <c r="J54"/>
  <c r="J33"/>
  <c r="J27"/>
  <c r="H166"/>
  <c r="H165" s="1"/>
  <c r="H164" s="1"/>
  <c r="H163" s="1"/>
  <c r="H161"/>
  <c r="H159"/>
  <c r="H157"/>
  <c r="H154"/>
  <c r="H152"/>
  <c r="H147"/>
  <c r="H146" s="1"/>
  <c r="H145" s="1"/>
  <c r="H143"/>
  <c r="H142" s="1"/>
  <c r="H137"/>
  <c r="H136" s="1"/>
  <c r="H135" s="1"/>
  <c r="H132"/>
  <c r="H129"/>
  <c r="H113"/>
  <c r="H108"/>
  <c r="H101"/>
  <c r="H94"/>
  <c r="H78"/>
  <c r="H77"/>
  <c r="H74"/>
  <c r="H71"/>
  <c r="H67"/>
  <c r="H63"/>
  <c r="H62"/>
  <c r="H61" s="1"/>
  <c r="H59"/>
  <c r="H58"/>
  <c r="H56"/>
  <c r="H53"/>
  <c r="J53" s="1"/>
  <c r="H35"/>
  <c r="H31"/>
  <c r="H26"/>
  <c r="H25"/>
  <c r="H17"/>
  <c r="H12"/>
  <c r="H11" s="1"/>
  <c r="J94" l="1"/>
  <c r="J88"/>
  <c r="J105"/>
  <c r="I87"/>
  <c r="H34"/>
  <c r="J34" s="1"/>
  <c r="H30"/>
  <c r="H70"/>
  <c r="H69" s="1"/>
  <c r="H66" s="1"/>
  <c r="H65" s="1"/>
  <c r="J83"/>
  <c r="H156"/>
  <c r="J57"/>
  <c r="H151"/>
  <c r="H150" s="1"/>
  <c r="H149" s="1"/>
  <c r="J32"/>
  <c r="H141"/>
  <c r="H140" s="1"/>
  <c r="H87"/>
  <c r="H81" s="1"/>
  <c r="H80" s="1"/>
  <c r="H76" s="1"/>
  <c r="H100"/>
  <c r="H128"/>
  <c r="H116" s="1"/>
  <c r="H112" s="1"/>
  <c r="H16"/>
  <c r="H15" s="1"/>
  <c r="H9" s="1"/>
  <c r="H55"/>
  <c r="H99"/>
  <c r="H98" s="1"/>
  <c r="H97" s="1"/>
  <c r="J87" l="1"/>
  <c r="H29"/>
  <c r="H28" s="1"/>
  <c r="H168" s="1"/>
  <c r="H10"/>
  <c r="I17" l="1"/>
  <c r="J17" s="1"/>
  <c r="I108" l="1"/>
  <c r="J108" s="1"/>
  <c r="I101"/>
  <c r="J101" s="1"/>
  <c r="I166"/>
  <c r="J166" s="1"/>
  <c r="J161"/>
  <c r="I159"/>
  <c r="J159" s="1"/>
  <c r="I157"/>
  <c r="J157" s="1"/>
  <c r="I154"/>
  <c r="J154" s="1"/>
  <c r="I152"/>
  <c r="J152" s="1"/>
  <c r="I147"/>
  <c r="J147" s="1"/>
  <c r="I143"/>
  <c r="I132"/>
  <c r="J132" s="1"/>
  <c r="I129"/>
  <c r="J129" s="1"/>
  <c r="J114"/>
  <c r="I78"/>
  <c r="J78" s="1"/>
  <c r="I77"/>
  <c r="I74"/>
  <c r="J74" s="1"/>
  <c r="I71"/>
  <c r="J71" s="1"/>
  <c r="I67"/>
  <c r="J67" s="1"/>
  <c r="I63"/>
  <c r="J63" s="1"/>
  <c r="I62"/>
  <c r="I59"/>
  <c r="J59" s="1"/>
  <c r="I58"/>
  <c r="I56"/>
  <c r="J56" s="1"/>
  <c r="I55"/>
  <c r="J55" s="1"/>
  <c r="J35"/>
  <c r="I31"/>
  <c r="I30" s="1"/>
  <c r="J30" s="1"/>
  <c r="I26"/>
  <c r="J26" s="1"/>
  <c r="I25"/>
  <c r="J25" s="1"/>
  <c r="I12"/>
  <c r="J143" l="1"/>
  <c r="J142" s="1"/>
  <c r="I142"/>
  <c r="J31"/>
  <c r="I70"/>
  <c r="J70" s="1"/>
  <c r="I100"/>
  <c r="J77"/>
  <c r="I61"/>
  <c r="J61" s="1"/>
  <c r="J62"/>
  <c r="J58"/>
  <c r="I29"/>
  <c r="I113"/>
  <c r="I156"/>
  <c r="J156" s="1"/>
  <c r="J12"/>
  <c r="I146"/>
  <c r="J146" s="1"/>
  <c r="I165"/>
  <c r="J165" s="1"/>
  <c r="I82"/>
  <c r="J82" s="1"/>
  <c r="I11"/>
  <c r="I128"/>
  <c r="J128" s="1"/>
  <c r="I16"/>
  <c r="I15" s="1"/>
  <c r="I151"/>
  <c r="J151" s="1"/>
  <c r="I69" l="1"/>
  <c r="J69" s="1"/>
  <c r="J113"/>
  <c r="I99"/>
  <c r="J99" s="1"/>
  <c r="J100"/>
  <c r="I141"/>
  <c r="J141" s="1"/>
  <c r="I81"/>
  <c r="J81" s="1"/>
  <c r="I116"/>
  <c r="I112" s="1"/>
  <c r="I137"/>
  <c r="J137" s="1"/>
  <c r="I164"/>
  <c r="J164" s="1"/>
  <c r="I145"/>
  <c r="J145" s="1"/>
  <c r="J11"/>
  <c r="I150"/>
  <c r="J150" s="1"/>
  <c r="I10"/>
  <c r="J29"/>
  <c r="I98" l="1"/>
  <c r="J98" s="1"/>
  <c r="I66"/>
  <c r="J66" s="1"/>
  <c r="J112"/>
  <c r="J116"/>
  <c r="I80"/>
  <c r="J80" s="1"/>
  <c r="I140"/>
  <c r="J140" s="1"/>
  <c r="I163"/>
  <c r="J163" s="1"/>
  <c r="I136"/>
  <c r="J136" s="1"/>
  <c r="I9"/>
  <c r="I97"/>
  <c r="J97" s="1"/>
  <c r="I149" l="1"/>
  <c r="J149" s="1"/>
  <c r="I65"/>
  <c r="J65" s="1"/>
  <c r="I76"/>
  <c r="J76" s="1"/>
  <c r="I135"/>
  <c r="J135" s="1"/>
  <c r="I28" l="1"/>
  <c r="I168" s="1"/>
  <c r="J28" l="1"/>
  <c r="J168"/>
  <c r="J16"/>
  <c r="J19"/>
  <c r="J15" l="1"/>
  <c r="J10" l="1"/>
  <c r="J9" l="1"/>
</calcChain>
</file>

<file path=xl/sharedStrings.xml><?xml version="1.0" encoding="utf-8"?>
<sst xmlns="http://schemas.openxmlformats.org/spreadsheetml/2006/main" count="740" uniqueCount="339">
  <si>
    <t>(тыс.руб.)</t>
  </si>
  <si>
    <t>№ п\п</t>
  </si>
  <si>
    <t>Наименование статей</t>
  </si>
  <si>
    <t>Код   ГРБС</t>
  </si>
  <si>
    <t>Код раздела и подраздела</t>
  </si>
  <si>
    <t>Код целевой статьи</t>
  </si>
  <si>
    <t>Код вида расходов</t>
  </si>
  <si>
    <t>Код экономической статьи</t>
  </si>
  <si>
    <t>I</t>
  </si>
  <si>
    <t>1</t>
  </si>
  <si>
    <t>0102</t>
  </si>
  <si>
    <t>1.1</t>
  </si>
  <si>
    <t>002 01 01</t>
  </si>
  <si>
    <t>1.1.1</t>
  </si>
  <si>
    <t>Заработная плата</t>
  </si>
  <si>
    <t>211</t>
  </si>
  <si>
    <t>1.1.2</t>
  </si>
  <si>
    <t>Начисления на выплаты по оплате труда</t>
  </si>
  <si>
    <t>213</t>
  </si>
  <si>
    <t>2</t>
  </si>
  <si>
    <t>0103</t>
  </si>
  <si>
    <t>2.1</t>
  </si>
  <si>
    <t>2.1.1</t>
  </si>
  <si>
    <t>Прочие выплаты</t>
  </si>
  <si>
    <t>212</t>
  </si>
  <si>
    <t>002 04 01</t>
  </si>
  <si>
    <t>II</t>
  </si>
  <si>
    <t>0104</t>
  </si>
  <si>
    <t>002 05 01</t>
  </si>
  <si>
    <t>1.2</t>
  </si>
  <si>
    <t>002 06 01</t>
  </si>
  <si>
    <t>1.2.1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</si>
  <si>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</si>
  <si>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</si>
  <si>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</si>
  <si>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</si>
  <si>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</si>
  <si>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</si>
  <si>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Арендная плата за пользование имуществом</t>
  </si>
  <si>
    <t>980</t>
  </si>
  <si>
    <t>224</t>
  </si>
  <si>
    <t>Работы, услуги по содержанию имущества</t>
  </si>
  <si>
    <t>225</t>
  </si>
  <si>
    <t>Прочие работы, услуги</t>
  </si>
  <si>
    <t>226</t>
  </si>
  <si>
    <t>Прочие расходы</t>
  </si>
  <si>
    <t>290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</si>
  <si>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</si>
  <si>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</si>
  <si>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</si>
  <si>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</si>
  <si>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1.3</t>
  </si>
  <si>
    <t>1.3.1</t>
  </si>
  <si>
    <t>598</t>
  </si>
  <si>
    <t>0111</t>
  </si>
  <si>
    <t>070 01 01</t>
  </si>
  <si>
    <t>3</t>
  </si>
  <si>
    <t>0113</t>
  </si>
  <si>
    <t>3.1</t>
  </si>
  <si>
    <t>4</t>
  </si>
  <si>
    <t>092 01 01</t>
  </si>
  <si>
    <t>4.1</t>
  </si>
  <si>
    <t>5</t>
  </si>
  <si>
    <t>0309</t>
  </si>
  <si>
    <t>219 03 01</t>
  </si>
  <si>
    <t>6</t>
  </si>
  <si>
    <t>0503</t>
  </si>
  <si>
    <t>6.1</t>
  </si>
  <si>
    <t>6.2</t>
  </si>
  <si>
    <t>7</t>
  </si>
  <si>
    <t>0707</t>
  </si>
  <si>
    <t>7.1</t>
  </si>
  <si>
    <t>795 02 01</t>
  </si>
  <si>
    <t xml:space="preserve">Мероприятия по профилактике дорожно-транспортного травматизма </t>
  </si>
  <si>
    <t>8</t>
  </si>
  <si>
    <t>0801</t>
  </si>
  <si>
    <t>795 04 01</t>
  </si>
  <si>
    <t>8.1</t>
  </si>
  <si>
    <t>1004</t>
  </si>
  <si>
    <t>520 13 01</t>
  </si>
  <si>
    <t>Пособия по социальной помощи населению</t>
  </si>
  <si>
    <t>520 13 02</t>
  </si>
  <si>
    <t>795 03 01</t>
  </si>
  <si>
    <t>Расходы на создание, распространение и выпуск газеты "Муниципальный округ Смольнинский"</t>
  </si>
  <si>
    <t>1202</t>
  </si>
  <si>
    <t>431 99 01</t>
  </si>
  <si>
    <t>795 05 01</t>
  </si>
  <si>
    <t>795 05 02</t>
  </si>
  <si>
    <t>795 05 03</t>
  </si>
  <si>
    <t>ИТОГО</t>
  </si>
  <si>
    <t>Охрана семьи и детства</t>
  </si>
  <si>
    <t>III</t>
  </si>
  <si>
    <t>1003</t>
  </si>
  <si>
    <t>505 01 00</t>
  </si>
  <si>
    <t xml:space="preserve">Пенсии, пособия, выплачиваемые организациями сектора государственного управления                             </t>
  </si>
  <si>
    <t>263</t>
  </si>
  <si>
    <t>Периодическая печать и издательства</t>
  </si>
  <si>
    <t>862</t>
  </si>
  <si>
    <t>851</t>
  </si>
  <si>
    <t>852</t>
  </si>
  <si>
    <t>611</t>
  </si>
  <si>
    <t>630</t>
  </si>
  <si>
    <t>870</t>
  </si>
  <si>
    <t>002 05 00</t>
  </si>
  <si>
    <t>242</t>
  </si>
  <si>
    <t>1101</t>
  </si>
  <si>
    <t>1204</t>
  </si>
  <si>
    <t>457 03 01</t>
  </si>
  <si>
    <t>510 02 00</t>
  </si>
  <si>
    <t>121</t>
  </si>
  <si>
    <t>244</t>
  </si>
  <si>
    <t>122</t>
  </si>
  <si>
    <t>314</t>
  </si>
  <si>
    <t>0705</t>
  </si>
  <si>
    <t>795 05 04</t>
  </si>
  <si>
    <t>002 03 01</t>
  </si>
  <si>
    <t>092 05 01</t>
  </si>
  <si>
    <t>002 02 01</t>
  </si>
  <si>
    <t>002 05 03</t>
  </si>
  <si>
    <t>5.1</t>
  </si>
  <si>
    <t>600 04 01</t>
  </si>
  <si>
    <t>5.1.1</t>
  </si>
  <si>
    <t>Расходы на текущий ремонт и озеленение придомовых территорий и территорий дворов,  установке, содержанию и ремонту ограждений газонов; установке и содержанию малых архитектурных форм, уличной мебели и хозяйственно-бытового оборудования</t>
  </si>
  <si>
    <t>795 01 01</t>
  </si>
  <si>
    <t>795 01 02</t>
  </si>
  <si>
    <t>795 01 00</t>
  </si>
  <si>
    <t>Профессиональная подготовка, переподготовка и повышение квалификации</t>
  </si>
  <si>
    <t>6.1.1</t>
  </si>
  <si>
    <t>428 00 01</t>
  </si>
  <si>
    <t>795 06 01</t>
  </si>
  <si>
    <t>510 02 01</t>
  </si>
  <si>
    <t>7.1.1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</si>
  <si>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</si>
  <si>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</si>
  <si>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</si>
  <si>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</si>
  <si>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1.1.1.1</t>
  </si>
  <si>
    <t>1.1.1.2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</si>
  <si>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</si>
  <si>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002 00 00</t>
  </si>
  <si>
    <t>1.2.1.1</t>
  </si>
  <si>
    <t>Компенсация депутатам осуществляющим свои полномочия на непостоянной основе</t>
  </si>
  <si>
    <t>1.2.1.1.1</t>
  </si>
  <si>
    <t>Аппарат представительного органа муниципального образования</t>
  </si>
  <si>
    <t>Другие общегосударственные расходы</t>
  </si>
  <si>
    <t>1.3.1.</t>
  </si>
  <si>
    <t>Уплата членских взносов на осуществление деятельности Совета муниципальных образований Санкт-Петербурга и содержания его органов</t>
  </si>
  <si>
    <t>1.3.1.1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</si>
  <si>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</si>
  <si>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Глава местной администрации</t>
  </si>
  <si>
    <t>Местная администрация</t>
  </si>
  <si>
    <t>1.1.2.1</t>
  </si>
  <si>
    <t>Содержание и обеспечение деятельности местной администрации по решению вопросов местного значения</t>
  </si>
  <si>
    <t>1.1.2.1.1</t>
  </si>
  <si>
    <t>1.1.2.1.2.</t>
  </si>
  <si>
    <t>1.1.2.1.3</t>
  </si>
  <si>
    <t>1.1.2.1.4</t>
  </si>
  <si>
    <t>1.1.2.1.5</t>
  </si>
  <si>
    <t>1.1.2.1.6</t>
  </si>
  <si>
    <t>1.1.2.1.7</t>
  </si>
  <si>
    <t>1.1.2.1.8</t>
  </si>
  <si>
    <t>1.1.2.1.9</t>
  </si>
  <si>
    <t>1.1.2.1.10</t>
  </si>
  <si>
    <t>1.1.2.1.11</t>
  </si>
  <si>
    <t>1.1.2.1.12</t>
  </si>
  <si>
    <t>1.1.2.1.13</t>
  </si>
  <si>
    <t>1.1.2.1.14</t>
  </si>
  <si>
    <t>1.1.2.1.15</t>
  </si>
  <si>
    <t>1.1.2.1.16</t>
  </si>
  <si>
    <t>1.1.2.2</t>
  </si>
  <si>
    <t>1.1.2.2.1</t>
  </si>
  <si>
    <t>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</si>
  <si>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Резервные фонды</t>
  </si>
  <si>
    <t>Резервный  фонд местной администрации</t>
  </si>
  <si>
    <t>Безвозмездные перечисления организациям, за исключением государственных и муниципальных организаций</t>
  </si>
  <si>
    <t>Национальная безопасность и правоохранительная деятельность</t>
  </si>
  <si>
    <t>0300</t>
  </si>
  <si>
    <t>Защита населения и территории от черезвычайных ситуаций природного и техногенного характера, гражданская оборона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</si>
  <si>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</si>
  <si>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2.1.1.1</t>
  </si>
  <si>
    <t>Жилищно-коммунальное хозяйство</t>
  </si>
  <si>
    <t>0500</t>
  </si>
  <si>
    <t>Благоустройство</t>
  </si>
  <si>
    <t>3.1.1</t>
  </si>
  <si>
    <t>Выполнение оформления к праздничным мероприятиям на территории муниципального образования</t>
  </si>
  <si>
    <t>3.1.1.1</t>
  </si>
  <si>
    <t>3.1.2</t>
  </si>
  <si>
    <t>Муниципальные целевые программы</t>
  </si>
  <si>
    <t>795 00 00</t>
  </si>
  <si>
    <t>3.1.2.1</t>
  </si>
  <si>
    <t>Муниципальная целевая программа  по благоустройству и озеленению придомовых и дворовых территорий муниципального образования</t>
  </si>
  <si>
    <t>3.1.2.1.1</t>
  </si>
  <si>
    <t>3.1.2.1.1.1</t>
  </si>
  <si>
    <t>3.1.2.1.1.2</t>
  </si>
  <si>
    <t>3.1.2.1.2</t>
  </si>
  <si>
    <t>Расходы на оборудование контейнерных площадок на дворовых территориях; ликвидацию несанкционированных свалок бытовых отходов и мусора; уборку территорий,  не включенных в адресные программы, утвержденные исполнительными органами государственной власти Санкт-Петербурга</t>
  </si>
  <si>
    <t>3.1.2.1.2.1</t>
  </si>
  <si>
    <t>Образование</t>
  </si>
  <si>
    <t>0700</t>
  </si>
  <si>
    <t>4.1.1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</si>
  <si>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</si>
  <si>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4.1.1.1</t>
  </si>
  <si>
    <t>4.2</t>
  </si>
  <si>
    <t>Молодежная политика и оздоровление детей</t>
  </si>
  <si>
    <t>4.2.1</t>
  </si>
  <si>
    <t>4.2.1.1</t>
  </si>
  <si>
    <t>795 02 00</t>
  </si>
  <si>
    <t>4.2.1.1.1</t>
  </si>
  <si>
    <t>4.2.1.1.1.1</t>
  </si>
  <si>
    <t>Культура, кинематография</t>
  </si>
  <si>
    <t>0800</t>
  </si>
  <si>
    <t>Культура</t>
  </si>
  <si>
    <t>5.1.1.1</t>
  </si>
  <si>
    <t>5.1.1.1.1</t>
  </si>
  <si>
    <t>Социальная политика</t>
  </si>
  <si>
    <t>1000</t>
  </si>
  <si>
    <t>Социальное обеспечение населения</t>
  </si>
  <si>
    <t>Расходы на предоставление доплат к пенсии лицам, замещавшим муниципальные должности и должности муниципальной службы</t>
  </si>
  <si>
    <t>6.2.1</t>
  </si>
  <si>
    <t>Организация деятельности по опеке и попечительству</t>
  </si>
  <si>
    <t>6.2.1.1</t>
  </si>
  <si>
    <t>6.2.1.2</t>
  </si>
  <si>
    <t>6.2.1.3</t>
  </si>
  <si>
    <t>6.2.1.4</t>
  </si>
  <si>
    <t>6.2.1.5</t>
  </si>
  <si>
    <t>6.2.1.6</t>
  </si>
  <si>
    <t>6.2.1.7</t>
  </si>
  <si>
    <t>6.2.2</t>
  </si>
  <si>
    <t>Содержание ребенка в семье опекуна и приемной семье, а также вознаграждение, причитающееся приемному родителю</t>
  </si>
  <si>
    <t>520 13 00</t>
  </si>
  <si>
    <t>6.2.2.1</t>
  </si>
  <si>
    <t>Содержание ребенка в семье опекуна и приемной семье</t>
  </si>
  <si>
    <t>6.2.2.1.1</t>
  </si>
  <si>
    <t>6.2.2.1.2</t>
  </si>
  <si>
    <t>6.2.2.2</t>
  </si>
  <si>
    <t>Вознаграждение, причитающееся приемному родителю</t>
  </si>
  <si>
    <t>6.2.2.2.1</t>
  </si>
  <si>
    <t>6.2.2.2.2</t>
  </si>
  <si>
    <t>Физическая культура и спорт</t>
  </si>
  <si>
    <t>1100</t>
  </si>
  <si>
    <t>Физическая культура</t>
  </si>
  <si>
    <t>7.1.1.1</t>
  </si>
  <si>
    <t>Муниципальная целевая программа по организации работы по развитию на территории муниципального образования физтческой кульутры и спорта</t>
  </si>
  <si>
    <t>7.1.1.1.1</t>
  </si>
  <si>
    <t>Средства массовой информации</t>
  </si>
  <si>
    <t>1200</t>
  </si>
  <si>
    <t>8.1.1</t>
  </si>
  <si>
    <t>Опубликование муниципальных правовых актов, иной информации</t>
  </si>
  <si>
    <t>457 03 00</t>
  </si>
  <si>
    <t>8.1.1.1</t>
  </si>
  <si>
    <t>8.1.1.1.1</t>
  </si>
  <si>
    <t>8.2</t>
  </si>
  <si>
    <t>Другие вопросы в области средств массовой информации</t>
  </si>
  <si>
    <t>8.2.1</t>
  </si>
  <si>
    <t>8.2.1.1</t>
  </si>
  <si>
    <t>8.2.1.1.1</t>
  </si>
  <si>
    <t>Содержание и обеспечение деятельности муниципальных учреждений, обеспечивающих предоставление услуг в сфере молодежной политики</t>
  </si>
  <si>
    <t>431 99 00</t>
  </si>
  <si>
    <t>Безвозмездные перечисления государственным и муниципальным организациям</t>
  </si>
  <si>
    <t>Временное трудоустройства несовершеннолетних в возрасте от 14 до 18 лет в свободное от учебы время</t>
  </si>
  <si>
    <t>1.1.3</t>
  </si>
  <si>
    <t>1.1.3.1</t>
  </si>
  <si>
    <t>1.1.3.1.1</t>
  </si>
  <si>
    <t>1.1.3.2</t>
  </si>
  <si>
    <t>1.1.3.2.1</t>
  </si>
  <si>
    <t>1.1.3.3</t>
  </si>
  <si>
    <t>Субсидии на муниципальную целевую программу по организации и проведению мероприятий по профилактике наркомании и тобакокурения, профилактике экстремизма, противодействия терроризму,развития толерантности, профилактике дорожных правонарушений</t>
  </si>
  <si>
    <t>1.1.3.3.1</t>
  </si>
  <si>
    <t>2.1.1.1.1</t>
  </si>
  <si>
    <t>5.1.1.1.2</t>
  </si>
  <si>
    <t>4.2.1.1.1.2</t>
  </si>
  <si>
    <t>5.1.1.1.3</t>
  </si>
  <si>
    <t>4.2.1.1.1.3</t>
  </si>
  <si>
    <t>Мероприятия по участию в деятельности по профилактике наркомании</t>
  </si>
  <si>
    <t>795 07 00</t>
  </si>
  <si>
    <t>795 07 01</t>
  </si>
  <si>
    <t>Мероприятия по сохранению и развитию местных традиций и обрядов</t>
  </si>
  <si>
    <t>Мероприятия по организации и проведению досуговых мероприятий</t>
  </si>
  <si>
    <t>795 04 02</t>
  </si>
  <si>
    <t>795 04 03</t>
  </si>
  <si>
    <t>795 07 02</t>
  </si>
  <si>
    <t>795 07 03</t>
  </si>
  <si>
    <t>Мероприятия по организации и проведению местных,  городских, праздничных и иных зрелищных мероприятий</t>
  </si>
  <si>
    <t>Мероприятия по участию в профилактитке терроризма и экстремизма, а также в минимизации и (или) ликвидации последствий проявления терроризма и экстремизма, развитие толерантности.</t>
  </si>
  <si>
    <t>Муниципальные  целевые программы</t>
  </si>
  <si>
    <t>4.2.1.2</t>
  </si>
  <si>
    <t>4.2.1.2.1</t>
  </si>
  <si>
    <t>4.2.1.2.1.1</t>
  </si>
  <si>
    <t>4.2.1.2.1.2</t>
  </si>
  <si>
    <t>4.2.1.2.2</t>
  </si>
  <si>
    <t>4.2.1.2.2.1</t>
  </si>
  <si>
    <t>4.2.1.2.2.2</t>
  </si>
  <si>
    <t>4.2.1.2.3</t>
  </si>
  <si>
    <t>4.2.1.2.3.1</t>
  </si>
  <si>
    <t>4.2.1.2.3.2</t>
  </si>
  <si>
    <t>Муниципальная целевая программа по организации и проведению  местных, городских, праздничных и досуговых мероприятий, мероприятий по сохранению и развитию местных традиций и обрядов для жителей округа</t>
  </si>
  <si>
    <t>5.1.1.1.1.1</t>
  </si>
  <si>
    <t>5.1.1.1.1.2</t>
  </si>
  <si>
    <t>5.1.1.1.1.3</t>
  </si>
  <si>
    <t>5.1.1.1.2.1.1</t>
  </si>
  <si>
    <t>5.1.1.1.2.1.2</t>
  </si>
  <si>
    <t>5.1.1.1.3.1</t>
  </si>
  <si>
    <t>5.1.1.1.3.2</t>
  </si>
  <si>
    <t>5.1.1.1.3.3</t>
  </si>
  <si>
    <t>795 04 00</t>
  </si>
  <si>
    <t>Исполнено</t>
  </si>
  <si>
    <t>% исполнения</t>
  </si>
  <si>
    <t>Руководство и управление в сфере установленных функций органов местного самоуправления</t>
  </si>
  <si>
    <t>1.2.1.2</t>
  </si>
  <si>
    <t>1.2.1.2.1</t>
  </si>
  <si>
    <t>1.2.1.2.2</t>
  </si>
  <si>
    <t>1.2.1.2.3</t>
  </si>
  <si>
    <t>1.2.1.2.4</t>
  </si>
  <si>
    <t>1.1.2.1.17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</si>
  <si>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</si>
  <si>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Мероприятия по военно-патриотическому воспитанию граждан</t>
  </si>
  <si>
    <t>6.1.1.1.</t>
  </si>
  <si>
    <t>Приложение  2</t>
  </si>
  <si>
    <t>План на             год</t>
  </si>
  <si>
    <t>1.2.1.2.5</t>
  </si>
  <si>
    <t>6.2.1.8</t>
  </si>
  <si>
    <t>6.2.1.9</t>
  </si>
  <si>
    <t>6.2.1.10</t>
  </si>
  <si>
    <t>Муниципальная целевая программа  по организации и проведению мероприятий по участию в деятельности по профилактике правонарушений для жителей муниципального образования</t>
  </si>
  <si>
    <t>Муниципальная целевая программа по военно-патриотическому воспитанию  граждан на территории муниципального образования</t>
  </si>
  <si>
    <t xml:space="preserve">Муниципальный Совет муниципального образования Смольнинское </t>
  </si>
  <si>
    <t xml:space="preserve">Администрация муниципального образования Смольнинское </t>
  </si>
  <si>
    <t>Муниципальная целевая программа создания и выпуска телевизионных передач и иных видеоматериалов о деятельности органа местного самоуправления</t>
  </si>
  <si>
    <t>Субсидии на муниципальную целевую программу по организации и проведению мероприятий военно-патриотической направленности для жителей муниципального образования Смольнинское</t>
  </si>
  <si>
    <t xml:space="preserve"> Муниципальное бюджетное учреждение  муниципального образования Смольнинское "Центр социальной помощи"</t>
  </si>
  <si>
    <t>Субсидии на муниципальную целевую программу по организации и проведению  культурно-досуговых мероприятий для жителей муниципального образования Смольнинское</t>
  </si>
  <si>
    <t>Субсидии на муниципальную целевую программу по организацию работы по развитию на территории муниципального образования массовой физической культуры и спорта</t>
  </si>
  <si>
    <t>ОТЧЕТ ОБ ИСПОЛНЕНИИ  РАСХОДНОЙ ЧАСТИ  БЮДЖЕТА   МУНИЦИПАЛЬНОГО ОБРАЗОВАНИЯ СМОЛЬНИНСКОЕ  ЗА 2013 ГОД</t>
  </si>
  <si>
    <t xml:space="preserve">Главный бухгалтер- руководитель отдела учета и отчетности                                                                        </t>
  </si>
  <si>
    <t>И.А.Андреева</t>
  </si>
  <si>
    <t>Исполнитель: главный  специалист</t>
  </si>
  <si>
    <t>М.Н.Бездетнова</t>
  </si>
  <si>
    <t>к Приложению 2 Об утверждении</t>
  </si>
  <si>
    <t>об исполнении Бюджета МО Смольнинское за 2013 год</t>
  </si>
</sst>
</file>

<file path=xl/styles.xml><?xml version="1.0" encoding="utf-8"?>
<styleSheet xmlns="http://schemas.openxmlformats.org/spreadsheetml/2006/main">
  <numFmts count="7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_р_._-;_-@_-"/>
    <numFmt numFmtId="165" formatCode="#,##0.0"/>
    <numFmt numFmtId="166" formatCode="#,##0.0_ ;\-#,##0.0\ "/>
    <numFmt numFmtId="167" formatCode="0.0"/>
  </numFmts>
  <fonts count="22">
    <font>
      <sz val="11"/>
      <color theme="1"/>
      <name val="Calibri"/>
      <family val="2"/>
      <charset val="204"/>
      <scheme val="minor"/>
    </font>
    <font>
      <sz val="13"/>
      <name val="Times New Roman"/>
      <family val="1"/>
    </font>
    <font>
      <sz val="13"/>
      <name val="Times New Roman"/>
      <family val="1"/>
      <charset val="204"/>
    </font>
    <font>
      <b/>
      <sz val="13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sz val="13"/>
      <color theme="1"/>
      <name val="Calibri"/>
      <family val="2"/>
      <charset val="204"/>
      <scheme val="minor"/>
    </font>
    <font>
      <b/>
      <i/>
      <sz val="14"/>
      <name val="Times New Roman"/>
      <family val="1"/>
    </font>
    <font>
      <b/>
      <sz val="14"/>
      <name val="Times New Roman"/>
      <family val="1"/>
    </font>
    <font>
      <sz val="10"/>
      <name val="Arial Cyr"/>
      <charset val="204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rgb="FF000000"/>
      <name val="Times New Roman"/>
      <family val="1"/>
    </font>
    <font>
      <sz val="13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3"/>
      <color rgb="FF000000"/>
      <name val="Times New Roman"/>
      <family val="1"/>
      <charset val="204"/>
    </font>
    <font>
      <i/>
      <sz val="13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9" fillId="0" borderId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1" fontId="3" fillId="6" borderId="1">
      <alignment horizontal="left" vertical="justify" wrapText="1"/>
    </xf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</cellStyleXfs>
  <cellXfs count="273">
    <xf numFmtId="0" fontId="0" fillId="0" borderId="0" xfId="0"/>
    <xf numFmtId="0" fontId="1" fillId="0" borderId="0" xfId="1" applyFont="1" applyFill="1" applyAlignment="1">
      <alignment horizontal="center" vertical="center"/>
    </xf>
    <xf numFmtId="0" fontId="1" fillId="0" borderId="0" xfId="1" applyFont="1" applyFill="1" applyAlignment="1">
      <alignment horizontal="left" vertical="center" wrapText="1"/>
    </xf>
    <xf numFmtId="164" fontId="1" fillId="0" borderId="0" xfId="2" applyNumberFormat="1" applyFont="1" applyFill="1" applyAlignment="1">
      <alignment vertical="center"/>
    </xf>
    <xf numFmtId="0" fontId="5" fillId="0" borderId="0" xfId="1" applyFont="1" applyFill="1" applyAlignment="1">
      <alignment horizontal="right" vertical="center"/>
    </xf>
    <xf numFmtId="0" fontId="10" fillId="0" borderId="0" xfId="1" applyFont="1" applyFill="1" applyAlignment="1">
      <alignment horizontal="right" vertical="center"/>
    </xf>
    <xf numFmtId="0" fontId="6" fillId="0" borderId="0" xfId="1" applyFont="1"/>
    <xf numFmtId="0" fontId="1" fillId="0" borderId="0" xfId="1" applyFont="1" applyFill="1" applyAlignment="1">
      <alignment horizontal="left" vertical="center"/>
    </xf>
    <xf numFmtId="41" fontId="1" fillId="0" borderId="0" xfId="2" applyFont="1" applyFill="1" applyAlignment="1">
      <alignment horizontal="center" vertical="center"/>
    </xf>
    <xf numFmtId="49" fontId="1" fillId="0" borderId="0" xfId="1" applyNumberFormat="1" applyFont="1" applyFill="1" applyAlignment="1">
      <alignment horizontal="center" vertical="center"/>
    </xf>
    <xf numFmtId="0" fontId="11" fillId="0" borderId="0" xfId="1" applyFont="1" applyFill="1" applyAlignment="1">
      <alignment horizontal="right" vertical="center"/>
    </xf>
    <xf numFmtId="165" fontId="1" fillId="0" borderId="0" xfId="1" applyNumberFormat="1" applyFont="1" applyFill="1" applyAlignment="1">
      <alignment vertical="center" wrapText="1"/>
    </xf>
    <xf numFmtId="0" fontId="12" fillId="0" borderId="0" xfId="1" applyFont="1" applyFill="1" applyAlignment="1">
      <alignment horizontal="right" vertical="center"/>
    </xf>
    <xf numFmtId="0" fontId="1" fillId="0" borderId="0" xfId="1" applyFont="1" applyFill="1" applyAlignment="1">
      <alignment horizontal="right" vertical="center"/>
    </xf>
    <xf numFmtId="164" fontId="2" fillId="0" borderId="0" xfId="1" applyNumberFormat="1" applyFont="1" applyFill="1" applyAlignment="1">
      <alignment horizontal="center" vertical="center"/>
    </xf>
    <xf numFmtId="164" fontId="4" fillId="0" borderId="0" xfId="1" applyNumberFormat="1" applyFont="1" applyFill="1" applyAlignment="1">
      <alignment horizontal="center"/>
    </xf>
    <xf numFmtId="49" fontId="1" fillId="0" borderId="1" xfId="1" applyNumberFormat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textRotation="90" wrapText="1"/>
    </xf>
    <xf numFmtId="41" fontId="1" fillId="0" borderId="1" xfId="2" applyFont="1" applyFill="1" applyBorder="1" applyAlignment="1">
      <alignment horizontal="center" vertical="center" textRotation="90" wrapText="1"/>
    </xf>
    <xf numFmtId="49" fontId="1" fillId="0" borderId="1" xfId="1" applyNumberFormat="1" applyFont="1" applyFill="1" applyBorder="1" applyAlignment="1">
      <alignment horizontal="center" vertical="center" textRotation="90" wrapText="1"/>
    </xf>
    <xf numFmtId="165" fontId="1" fillId="0" borderId="1" xfId="1" applyNumberFormat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41" fontId="5" fillId="2" borderId="1" xfId="2" applyFont="1" applyFill="1" applyBorder="1" applyAlignment="1">
      <alignment horizontal="center" vertical="center" wrapText="1"/>
    </xf>
    <xf numFmtId="165" fontId="7" fillId="2" borderId="1" xfId="2" applyNumberFormat="1" applyFont="1" applyFill="1" applyBorder="1" applyAlignment="1">
      <alignment horizontal="center" vertical="center" wrapText="1"/>
    </xf>
    <xf numFmtId="49" fontId="3" fillId="3" borderId="1" xfId="1" applyNumberFormat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49" fontId="3" fillId="3" borderId="1" xfId="2" applyNumberFormat="1" applyFont="1" applyFill="1" applyBorder="1" applyAlignment="1">
      <alignment horizontal="center" vertical="center" wrapText="1"/>
    </xf>
    <xf numFmtId="165" fontId="3" fillId="3" borderId="1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49" fontId="3" fillId="0" borderId="1" xfId="2" applyNumberFormat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49" fontId="1" fillId="0" borderId="1" xfId="2" applyNumberFormat="1" applyFont="1" applyFill="1" applyBorder="1" applyAlignment="1">
      <alignment horizontal="center" vertical="center" wrapText="1"/>
    </xf>
    <xf numFmtId="49" fontId="3" fillId="5" borderId="1" xfId="1" applyNumberFormat="1" applyFont="1" applyFill="1" applyBorder="1" applyAlignment="1">
      <alignment horizontal="center" vertical="center"/>
    </xf>
    <xf numFmtId="0" fontId="3" fillId="5" borderId="1" xfId="1" applyFont="1" applyFill="1" applyBorder="1" applyAlignment="1">
      <alignment horizontal="center" vertical="center" wrapText="1"/>
    </xf>
    <xf numFmtId="49" fontId="3" fillId="5" borderId="1" xfId="2" applyNumberFormat="1" applyFont="1" applyFill="1" applyBorder="1" applyAlignment="1">
      <alignment horizontal="center" vertical="center"/>
    </xf>
    <xf numFmtId="165" fontId="3" fillId="5" borderId="1" xfId="1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center"/>
    </xf>
    <xf numFmtId="49" fontId="3" fillId="0" borderId="1" xfId="2" applyNumberFormat="1" applyFont="1" applyFill="1" applyBorder="1" applyAlignment="1">
      <alignment horizontal="center" vertical="center"/>
    </xf>
    <xf numFmtId="165" fontId="3" fillId="0" borderId="1" xfId="1" applyNumberFormat="1" applyFont="1" applyFill="1" applyBorder="1" applyAlignment="1">
      <alignment horizontal="center" vertical="center"/>
    </xf>
    <xf numFmtId="49" fontId="1" fillId="0" borderId="1" xfId="1" applyNumberFormat="1" applyFont="1" applyFill="1" applyBorder="1" applyAlignment="1">
      <alignment horizontal="center" vertical="center"/>
    </xf>
    <xf numFmtId="49" fontId="1" fillId="0" borderId="1" xfId="2" applyNumberFormat="1" applyFont="1" applyFill="1" applyBorder="1" applyAlignment="1">
      <alignment horizontal="center" vertical="center"/>
    </xf>
    <xf numFmtId="49" fontId="1" fillId="0" borderId="1" xfId="1" applyNumberFormat="1" applyFont="1" applyFill="1" applyBorder="1" applyAlignment="1">
      <alignment horizontal="left" vertical="center" wrapText="1"/>
    </xf>
    <xf numFmtId="0" fontId="3" fillId="6" borderId="1" xfId="1" applyFont="1" applyFill="1" applyBorder="1" applyAlignment="1">
      <alignment horizontal="center" vertical="center" wrapText="1"/>
    </xf>
    <xf numFmtId="49" fontId="3" fillId="6" borderId="1" xfId="2" applyNumberFormat="1" applyFont="1" applyFill="1" applyBorder="1" applyAlignment="1">
      <alignment horizontal="center" vertical="center"/>
    </xf>
    <xf numFmtId="49" fontId="1" fillId="6" borderId="1" xfId="1" applyNumberFormat="1" applyFont="1" applyFill="1" applyBorder="1" applyAlignment="1">
      <alignment horizontal="center" vertical="center"/>
    </xf>
    <xf numFmtId="49" fontId="3" fillId="6" borderId="1" xfId="1" applyNumberFormat="1" applyFont="1" applyFill="1" applyBorder="1" applyAlignment="1">
      <alignment horizontal="center" vertical="center"/>
    </xf>
    <xf numFmtId="0" fontId="3" fillId="5" borderId="1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0" fontId="3" fillId="6" borderId="1" xfId="1" applyFont="1" applyFill="1" applyBorder="1" applyAlignment="1">
      <alignment horizontal="center" vertical="center"/>
    </xf>
    <xf numFmtId="165" fontId="3" fillId="6" borderId="1" xfId="1" applyNumberFormat="1" applyFont="1" applyFill="1" applyBorder="1" applyAlignment="1">
      <alignment horizontal="center" vertical="center"/>
    </xf>
    <xf numFmtId="49" fontId="3" fillId="5" borderId="3" xfId="1" applyNumberFormat="1" applyFont="1" applyFill="1" applyBorder="1" applyAlignment="1">
      <alignment horizontal="center" vertical="center"/>
    </xf>
    <xf numFmtId="0" fontId="3" fillId="5" borderId="2" xfId="1" applyFont="1" applyFill="1" applyBorder="1" applyAlignment="1">
      <alignment horizontal="center" vertical="center" wrapText="1"/>
    </xf>
    <xf numFmtId="49" fontId="3" fillId="5" borderId="2" xfId="1" applyNumberFormat="1" applyFont="1" applyFill="1" applyBorder="1" applyAlignment="1">
      <alignment horizontal="center" vertical="center"/>
    </xf>
    <xf numFmtId="0" fontId="3" fillId="5" borderId="2" xfId="1" applyFont="1" applyFill="1" applyBorder="1" applyAlignment="1">
      <alignment horizontal="center" vertical="center"/>
    </xf>
    <xf numFmtId="165" fontId="3" fillId="7" borderId="2" xfId="1" applyNumberFormat="1" applyFont="1" applyFill="1" applyBorder="1" applyAlignment="1">
      <alignment horizontal="center" vertical="center" wrapText="1"/>
    </xf>
    <xf numFmtId="165" fontId="3" fillId="5" borderId="1" xfId="3" applyNumberFormat="1" applyFont="1" applyFill="1" applyBorder="1" applyAlignment="1">
      <alignment horizontal="center" vertical="center" wrapText="1"/>
    </xf>
    <xf numFmtId="0" fontId="1" fillId="6" borderId="1" xfId="1" applyFont="1" applyFill="1" applyBorder="1" applyAlignment="1">
      <alignment horizontal="center" vertical="center"/>
    </xf>
    <xf numFmtId="0" fontId="1" fillId="6" borderId="1" xfId="1" applyFont="1" applyFill="1" applyBorder="1" applyAlignment="1">
      <alignment horizontal="center" vertical="center" wrapText="1"/>
    </xf>
    <xf numFmtId="49" fontId="1" fillId="6" borderId="1" xfId="2" applyNumberFormat="1" applyFont="1" applyFill="1" applyBorder="1" applyAlignment="1">
      <alignment horizontal="center" vertical="center"/>
    </xf>
    <xf numFmtId="49" fontId="13" fillId="6" borderId="1" xfId="1" applyNumberFormat="1" applyFont="1" applyFill="1" applyBorder="1" applyAlignment="1">
      <alignment horizontal="center" vertical="center"/>
    </xf>
    <xf numFmtId="0" fontId="13" fillId="6" borderId="1" xfId="1" applyFont="1" applyFill="1" applyBorder="1" applyAlignment="1">
      <alignment horizontal="center" vertical="center"/>
    </xf>
    <xf numFmtId="165" fontId="13" fillId="6" borderId="1" xfId="1" applyNumberFormat="1" applyFont="1" applyFill="1" applyBorder="1" applyAlignment="1">
      <alignment horizontal="center" vertical="center"/>
    </xf>
    <xf numFmtId="0" fontId="2" fillId="6" borderId="1" xfId="1" applyFont="1" applyFill="1" applyBorder="1" applyAlignment="1">
      <alignment horizontal="center" vertical="center"/>
    </xf>
    <xf numFmtId="49" fontId="3" fillId="9" borderId="1" xfId="1" applyNumberFormat="1" applyFont="1" applyFill="1" applyBorder="1" applyAlignment="1">
      <alignment horizontal="center" vertical="center"/>
    </xf>
    <xf numFmtId="0" fontId="3" fillId="9" borderId="1" xfId="1" applyFont="1" applyFill="1" applyBorder="1" applyAlignment="1">
      <alignment horizontal="left" vertical="center" wrapText="1"/>
    </xf>
    <xf numFmtId="0" fontId="3" fillId="9" borderId="1" xfId="1" applyFont="1" applyFill="1" applyBorder="1" applyAlignment="1">
      <alignment horizontal="center" vertical="center" wrapText="1"/>
    </xf>
    <xf numFmtId="49" fontId="3" fillId="9" borderId="1" xfId="2" applyNumberFormat="1" applyFont="1" applyFill="1" applyBorder="1" applyAlignment="1">
      <alignment horizontal="center" vertical="center"/>
    </xf>
    <xf numFmtId="0" fontId="3" fillId="9" borderId="1" xfId="1" applyFont="1" applyFill="1" applyBorder="1" applyAlignment="1">
      <alignment horizontal="center" vertical="center"/>
    </xf>
    <xf numFmtId="165" fontId="8" fillId="9" borderId="1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/>
    </xf>
    <xf numFmtId="0" fontId="2" fillId="0" borderId="0" xfId="1" applyFont="1"/>
    <xf numFmtId="49" fontId="2" fillId="0" borderId="1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49" fontId="2" fillId="0" borderId="1" xfId="2" applyNumberFormat="1" applyFont="1" applyFill="1" applyBorder="1" applyAlignment="1">
      <alignment horizontal="center" vertical="center"/>
    </xf>
    <xf numFmtId="1" fontId="2" fillId="0" borderId="1" xfId="1" applyNumberFormat="1" applyFont="1" applyFill="1" applyBorder="1" applyAlignment="1">
      <alignment horizontal="center" vertical="center"/>
    </xf>
    <xf numFmtId="49" fontId="2" fillId="6" borderId="1" xfId="1" applyNumberFormat="1" applyFont="1" applyFill="1" applyBorder="1" applyAlignment="1">
      <alignment horizontal="center" vertical="center"/>
    </xf>
    <xf numFmtId="0" fontId="2" fillId="6" borderId="1" xfId="1" applyFont="1" applyFill="1" applyBorder="1" applyAlignment="1">
      <alignment horizontal="center" vertical="center" wrapText="1"/>
    </xf>
    <xf numFmtId="49" fontId="2" fillId="6" borderId="1" xfId="2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2" applyNumberFormat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/>
    </xf>
    <xf numFmtId="165" fontId="3" fillId="3" borderId="1" xfId="1" applyNumberFormat="1" applyFont="1" applyFill="1" applyBorder="1" applyAlignment="1">
      <alignment horizontal="center" vertical="center"/>
    </xf>
    <xf numFmtId="49" fontId="13" fillId="3" borderId="1" xfId="1" applyNumberFormat="1" applyFont="1" applyFill="1" applyBorder="1" applyAlignment="1">
      <alignment horizontal="center" vertical="center" wrapText="1"/>
    </xf>
    <xf numFmtId="49" fontId="1" fillId="0" borderId="4" xfId="1" applyNumberFormat="1" applyFont="1" applyFill="1" applyBorder="1" applyAlignment="1">
      <alignment horizontal="center" vertical="center"/>
    </xf>
    <xf numFmtId="0" fontId="1" fillId="0" borderId="4" xfId="1" applyFont="1" applyFill="1" applyBorder="1" applyAlignment="1">
      <alignment horizontal="center" vertical="center" wrapText="1"/>
    </xf>
    <xf numFmtId="49" fontId="1" fillId="0" borderId="4" xfId="2" applyNumberFormat="1" applyFont="1" applyFill="1" applyBorder="1" applyAlignment="1">
      <alignment horizontal="center" vertical="center"/>
    </xf>
    <xf numFmtId="0" fontId="1" fillId="0" borderId="4" xfId="1" applyFont="1" applyFill="1" applyBorder="1" applyAlignment="1">
      <alignment horizontal="center" vertical="center"/>
    </xf>
    <xf numFmtId="165" fontId="1" fillId="0" borderId="4" xfId="1" applyNumberFormat="1" applyFont="1" applyFill="1" applyBorder="1" applyAlignment="1">
      <alignment horizontal="center" vertical="center" wrapText="1"/>
    </xf>
    <xf numFmtId="49" fontId="3" fillId="5" borderId="2" xfId="2" applyNumberFormat="1" applyFont="1" applyFill="1" applyBorder="1" applyAlignment="1">
      <alignment horizontal="center" vertical="center"/>
    </xf>
    <xf numFmtId="165" fontId="3" fillId="5" borderId="2" xfId="1" applyNumberFormat="1" applyFont="1" applyFill="1" applyBorder="1" applyAlignment="1">
      <alignment horizontal="center" vertical="center"/>
    </xf>
    <xf numFmtId="49" fontId="3" fillId="6" borderId="3" xfId="1" applyNumberFormat="1" applyFont="1" applyFill="1" applyBorder="1" applyAlignment="1">
      <alignment horizontal="center" vertical="center"/>
    </xf>
    <xf numFmtId="0" fontId="3" fillId="6" borderId="2" xfId="1" applyFont="1" applyFill="1" applyBorder="1" applyAlignment="1">
      <alignment horizontal="center" vertical="center" wrapText="1"/>
    </xf>
    <xf numFmtId="49" fontId="3" fillId="6" borderId="2" xfId="2" applyNumberFormat="1" applyFont="1" applyFill="1" applyBorder="1" applyAlignment="1">
      <alignment horizontal="center" vertical="center"/>
    </xf>
    <xf numFmtId="0" fontId="3" fillId="6" borderId="2" xfId="1" applyFont="1" applyFill="1" applyBorder="1" applyAlignment="1">
      <alignment horizontal="center" vertical="center"/>
    </xf>
    <xf numFmtId="165" fontId="3" fillId="6" borderId="2" xfId="1" applyNumberFormat="1" applyFont="1" applyFill="1" applyBorder="1" applyAlignment="1">
      <alignment horizontal="center" vertical="center"/>
    </xf>
    <xf numFmtId="49" fontId="1" fillId="0" borderId="1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3" fillId="0" borderId="3" xfId="1" applyNumberFormat="1" applyFont="1" applyBorder="1" applyAlignment="1">
      <alignment horizontal="center" vertical="center"/>
    </xf>
    <xf numFmtId="0" fontId="3" fillId="6" borderId="5" xfId="1" applyFont="1" applyFill="1" applyBorder="1" applyAlignment="1">
      <alignment horizontal="center" vertical="center" wrapText="1"/>
    </xf>
    <xf numFmtId="49" fontId="3" fillId="6" borderId="5" xfId="2" applyNumberFormat="1" applyFont="1" applyFill="1" applyBorder="1" applyAlignment="1">
      <alignment horizontal="center" vertical="center"/>
    </xf>
    <xf numFmtId="0" fontId="3" fillId="6" borderId="5" xfId="1" applyFont="1" applyFill="1" applyBorder="1" applyAlignment="1">
      <alignment horizontal="center" vertical="center"/>
    </xf>
    <xf numFmtId="0" fontId="1" fillId="0" borderId="5" xfId="1" applyFont="1" applyBorder="1" applyAlignment="1">
      <alignment horizontal="center" vertical="center" wrapText="1"/>
    </xf>
    <xf numFmtId="49" fontId="1" fillId="0" borderId="5" xfId="1" applyNumberFormat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49" fontId="2" fillId="6" borderId="3" xfId="1" applyNumberFormat="1" applyFont="1" applyFill="1" applyBorder="1" applyAlignment="1">
      <alignment horizontal="center" vertical="center"/>
    </xf>
    <xf numFmtId="0" fontId="2" fillId="6" borderId="2" xfId="1" applyFont="1" applyFill="1" applyBorder="1" applyAlignment="1">
      <alignment horizontal="center" vertical="center" wrapText="1"/>
    </xf>
    <xf numFmtId="49" fontId="2" fillId="6" borderId="2" xfId="2" applyNumberFormat="1" applyFont="1" applyFill="1" applyBorder="1" applyAlignment="1">
      <alignment horizontal="center" vertical="center"/>
    </xf>
    <xf numFmtId="0" fontId="2" fillId="6" borderId="2" xfId="1" applyFont="1" applyFill="1" applyBorder="1" applyAlignment="1">
      <alignment horizontal="center" vertical="center"/>
    </xf>
    <xf numFmtId="165" fontId="2" fillId="6" borderId="2" xfId="1" applyNumberFormat="1" applyFont="1" applyFill="1" applyBorder="1" applyAlignment="1">
      <alignment horizontal="center" vertical="center"/>
    </xf>
    <xf numFmtId="165" fontId="14" fillId="0" borderId="1" xfId="1" applyNumberFormat="1" applyFont="1" applyBorder="1" applyAlignment="1">
      <alignment horizontal="center" vertical="center"/>
    </xf>
    <xf numFmtId="165" fontId="13" fillId="0" borderId="1" xfId="1" applyNumberFormat="1" applyFont="1" applyFill="1" applyBorder="1" applyAlignment="1">
      <alignment horizontal="center" vertical="center"/>
    </xf>
    <xf numFmtId="0" fontId="16" fillId="0" borderId="0" xfId="1" applyFont="1" applyAlignment="1">
      <alignment horizontal="left"/>
    </xf>
    <xf numFmtId="165" fontId="1" fillId="0" borderId="1" xfId="0" applyNumberFormat="1" applyFont="1" applyFill="1" applyBorder="1" applyAlignment="1">
      <alignment horizontal="center" vertical="center" wrapText="1"/>
    </xf>
    <xf numFmtId="43" fontId="3" fillId="5" borderId="1" xfId="5" applyFont="1" applyFill="1" applyBorder="1" applyAlignment="1">
      <alignment horizontal="center" vertical="center"/>
    </xf>
    <xf numFmtId="43" fontId="13" fillId="6" borderId="1" xfId="5" applyFont="1" applyFill="1" applyBorder="1" applyAlignment="1">
      <alignment horizontal="center" vertical="center"/>
    </xf>
    <xf numFmtId="43" fontId="13" fillId="6" borderId="1" xfId="5" applyFont="1" applyFill="1" applyBorder="1" applyAlignment="1">
      <alignment horizontal="center" vertical="center" wrapText="1"/>
    </xf>
    <xf numFmtId="43" fontId="1" fillId="0" borderId="1" xfId="5" applyFont="1" applyFill="1" applyBorder="1" applyAlignment="1">
      <alignment horizontal="center" vertical="center" wrapText="1"/>
    </xf>
    <xf numFmtId="167" fontId="1" fillId="0" borderId="1" xfId="5" applyNumberFormat="1" applyFont="1" applyFill="1" applyBorder="1" applyAlignment="1">
      <alignment horizontal="center" vertical="center" wrapText="1"/>
    </xf>
    <xf numFmtId="49" fontId="13" fillId="0" borderId="3" xfId="1" applyNumberFormat="1" applyFont="1" applyBorder="1" applyAlignment="1">
      <alignment horizontal="center" vertical="center"/>
    </xf>
    <xf numFmtId="0" fontId="13" fillId="6" borderId="5" xfId="1" applyFont="1" applyFill="1" applyBorder="1" applyAlignment="1">
      <alignment horizontal="center" vertical="center" wrapText="1"/>
    </xf>
    <xf numFmtId="49" fontId="13" fillId="6" borderId="5" xfId="2" applyNumberFormat="1" applyFont="1" applyFill="1" applyBorder="1" applyAlignment="1">
      <alignment horizontal="center" vertical="center"/>
    </xf>
    <xf numFmtId="0" fontId="13" fillId="6" borderId="5" xfId="1" applyFont="1" applyFill="1" applyBorder="1" applyAlignment="1">
      <alignment horizontal="center" vertical="center"/>
    </xf>
    <xf numFmtId="165" fontId="1" fillId="6" borderId="1" xfId="1" applyNumberFormat="1" applyFont="1" applyFill="1" applyBorder="1" applyAlignment="1">
      <alignment horizontal="center" vertical="center"/>
    </xf>
    <xf numFmtId="49" fontId="3" fillId="11" borderId="1" xfId="1" applyNumberFormat="1" applyFont="1" applyFill="1" applyBorder="1" applyAlignment="1">
      <alignment horizontal="center" vertical="center" wrapText="1"/>
    </xf>
    <xf numFmtId="0" fontId="3" fillId="11" borderId="1" xfId="1" applyFont="1" applyFill="1" applyBorder="1" applyAlignment="1">
      <alignment horizontal="center" vertical="center" wrapText="1"/>
    </xf>
    <xf numFmtId="49" fontId="3" fillId="11" borderId="1" xfId="2" applyNumberFormat="1" applyFont="1" applyFill="1" applyBorder="1" applyAlignment="1">
      <alignment horizontal="center" vertical="center" wrapText="1"/>
    </xf>
    <xf numFmtId="165" fontId="8" fillId="11" borderId="1" xfId="2" applyNumberFormat="1" applyFont="1" applyFill="1" applyBorder="1" applyAlignment="1">
      <alignment horizontal="center" vertical="center" wrapText="1"/>
    </xf>
    <xf numFmtId="49" fontId="3" fillId="6" borderId="1" xfId="1" applyNumberFormat="1" applyFont="1" applyFill="1" applyBorder="1" applyAlignment="1">
      <alignment horizontal="center" vertical="center" wrapText="1"/>
    </xf>
    <xf numFmtId="49" fontId="3" fillId="6" borderId="1" xfId="2" applyNumberFormat="1" applyFont="1" applyFill="1" applyBorder="1" applyAlignment="1">
      <alignment horizontal="center" vertical="center" wrapText="1"/>
    </xf>
    <xf numFmtId="165" fontId="3" fillId="6" borderId="1" xfId="1" applyNumberFormat="1" applyFont="1" applyFill="1" applyBorder="1" applyAlignment="1">
      <alignment horizontal="center" vertical="center" wrapText="1"/>
    </xf>
    <xf numFmtId="0" fontId="6" fillId="6" borderId="0" xfId="1" applyFont="1" applyFill="1"/>
    <xf numFmtId="49" fontId="13" fillId="6" borderId="1" xfId="1" applyNumberFormat="1" applyFont="1" applyFill="1" applyBorder="1" applyAlignment="1">
      <alignment horizontal="center" vertical="center" wrapText="1"/>
    </xf>
    <xf numFmtId="49" fontId="5" fillId="12" borderId="1" xfId="1" applyNumberFormat="1" applyFont="1" applyFill="1" applyBorder="1" applyAlignment="1">
      <alignment horizontal="center" vertical="center" wrapText="1"/>
    </xf>
    <xf numFmtId="0" fontId="5" fillId="12" borderId="1" xfId="1" applyFont="1" applyFill="1" applyBorder="1" applyAlignment="1">
      <alignment horizontal="center" vertical="center" wrapText="1"/>
    </xf>
    <xf numFmtId="49" fontId="5" fillId="12" borderId="1" xfId="2" applyNumberFormat="1" applyFont="1" applyFill="1" applyBorder="1" applyAlignment="1">
      <alignment horizontal="center" vertical="center" wrapText="1"/>
    </xf>
    <xf numFmtId="165" fontId="7" fillId="12" borderId="1" xfId="1" applyNumberFormat="1" applyFont="1" applyFill="1" applyBorder="1" applyAlignment="1">
      <alignment horizontal="center" vertical="center" wrapText="1"/>
    </xf>
    <xf numFmtId="49" fontId="3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49" fontId="3" fillId="4" borderId="1" xfId="2" applyNumberFormat="1" applyFont="1" applyFill="1" applyBorder="1" applyAlignment="1">
      <alignment horizontal="center" vertical="center" wrapText="1"/>
    </xf>
    <xf numFmtId="165" fontId="8" fillId="4" borderId="1" xfId="1" applyNumberFormat="1" applyFont="1" applyFill="1" applyBorder="1" applyAlignment="1">
      <alignment horizontal="center" vertical="center" wrapText="1"/>
    </xf>
    <xf numFmtId="165" fontId="14" fillId="0" borderId="1" xfId="1" applyNumberFormat="1" applyFont="1" applyBorder="1" applyAlignment="1">
      <alignment horizontal="center"/>
    </xf>
    <xf numFmtId="0" fontId="13" fillId="6" borderId="1" xfId="1" applyFont="1" applyFill="1" applyBorder="1" applyAlignment="1">
      <alignment horizontal="center" vertical="center" wrapText="1"/>
    </xf>
    <xf numFmtId="49" fontId="13" fillId="6" borderId="1" xfId="2" applyNumberFormat="1" applyFont="1" applyFill="1" applyBorder="1" applyAlignment="1">
      <alignment horizontal="center" vertical="center"/>
    </xf>
    <xf numFmtId="49" fontId="3" fillId="4" borderId="1" xfId="1" applyNumberFormat="1" applyFont="1" applyFill="1" applyBorder="1" applyAlignment="1">
      <alignment horizontal="center" vertical="center"/>
    </xf>
    <xf numFmtId="49" fontId="3" fillId="4" borderId="1" xfId="2" applyNumberFormat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/>
    </xf>
    <xf numFmtId="165" fontId="3" fillId="4" borderId="1" xfId="1" applyNumberFormat="1" applyFont="1" applyFill="1" applyBorder="1" applyAlignment="1">
      <alignment horizontal="center" vertical="center"/>
    </xf>
    <xf numFmtId="49" fontId="3" fillId="4" borderId="3" xfId="1" applyNumberFormat="1" applyFont="1" applyFill="1" applyBorder="1" applyAlignment="1">
      <alignment horizontal="center" vertical="center"/>
    </xf>
    <xf numFmtId="0" fontId="3" fillId="4" borderId="2" xfId="1" applyFont="1" applyFill="1" applyBorder="1" applyAlignment="1">
      <alignment horizontal="center" vertical="center" wrapText="1"/>
    </xf>
    <xf numFmtId="49" fontId="3" fillId="4" borderId="2" xfId="2" applyNumberFormat="1" applyFont="1" applyFill="1" applyBorder="1" applyAlignment="1">
      <alignment horizontal="center" vertical="center"/>
    </xf>
    <xf numFmtId="0" fontId="3" fillId="4" borderId="2" xfId="1" applyFont="1" applyFill="1" applyBorder="1" applyAlignment="1">
      <alignment horizontal="center" vertical="center"/>
    </xf>
    <xf numFmtId="165" fontId="3" fillId="4" borderId="2" xfId="1" applyNumberFormat="1" applyFont="1" applyFill="1" applyBorder="1" applyAlignment="1">
      <alignment horizontal="center" vertical="center"/>
    </xf>
    <xf numFmtId="49" fontId="3" fillId="6" borderId="2" xfId="1" applyNumberFormat="1" applyFont="1" applyFill="1" applyBorder="1" applyAlignment="1">
      <alignment horizontal="center" vertical="center"/>
    </xf>
    <xf numFmtId="165" fontId="3" fillId="13" borderId="2" xfId="1" applyNumberFormat="1" applyFont="1" applyFill="1" applyBorder="1" applyAlignment="1">
      <alignment horizontal="center" vertical="center" wrapText="1"/>
    </xf>
    <xf numFmtId="0" fontId="13" fillId="6" borderId="2" xfId="1" applyFont="1" applyFill="1" applyBorder="1" applyAlignment="1">
      <alignment horizontal="center" vertical="center"/>
    </xf>
    <xf numFmtId="49" fontId="5" fillId="14" borderId="1" xfId="1" applyNumberFormat="1" applyFont="1" applyFill="1" applyBorder="1" applyAlignment="1">
      <alignment horizontal="center" vertical="center"/>
    </xf>
    <xf numFmtId="0" fontId="5" fillId="14" borderId="1" xfId="1" applyFont="1" applyFill="1" applyBorder="1" applyAlignment="1">
      <alignment horizontal="center" vertical="center" wrapText="1"/>
    </xf>
    <xf numFmtId="49" fontId="5" fillId="14" borderId="1" xfId="2" applyNumberFormat="1" applyFont="1" applyFill="1" applyBorder="1" applyAlignment="1">
      <alignment horizontal="center" vertical="center"/>
    </xf>
    <xf numFmtId="0" fontId="5" fillId="14" borderId="1" xfId="1" applyFont="1" applyFill="1" applyBorder="1" applyAlignment="1">
      <alignment horizontal="center" vertical="center"/>
    </xf>
    <xf numFmtId="165" fontId="7" fillId="14" borderId="1" xfId="1" applyNumberFormat="1" applyFont="1" applyFill="1" applyBorder="1" applyAlignment="1">
      <alignment horizontal="center" vertical="center"/>
    </xf>
    <xf numFmtId="49" fontId="3" fillId="8" borderId="3" xfId="1" applyNumberFormat="1" applyFont="1" applyFill="1" applyBorder="1" applyAlignment="1">
      <alignment horizontal="center" vertical="center"/>
    </xf>
    <xf numFmtId="0" fontId="3" fillId="8" borderId="2" xfId="1" applyFont="1" applyFill="1" applyBorder="1" applyAlignment="1">
      <alignment horizontal="center" vertical="center" wrapText="1"/>
    </xf>
    <xf numFmtId="49" fontId="3" fillId="8" borderId="2" xfId="2" applyNumberFormat="1" applyFont="1" applyFill="1" applyBorder="1" applyAlignment="1">
      <alignment horizontal="center" vertical="center"/>
    </xf>
    <xf numFmtId="0" fontId="3" fillId="8" borderId="2" xfId="1" applyFont="1" applyFill="1" applyBorder="1" applyAlignment="1">
      <alignment horizontal="center" vertical="center"/>
    </xf>
    <xf numFmtId="165" fontId="3" fillId="8" borderId="2" xfId="1" applyNumberFormat="1" applyFont="1" applyFill="1" applyBorder="1" applyAlignment="1">
      <alignment horizontal="center" vertical="center"/>
    </xf>
    <xf numFmtId="49" fontId="3" fillId="15" borderId="3" xfId="1" applyNumberFormat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 wrapText="1"/>
    </xf>
    <xf numFmtId="49" fontId="3" fillId="15" borderId="2" xfId="2" applyNumberFormat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165" fontId="3" fillId="15" borderId="2" xfId="1" applyNumberFormat="1" applyFont="1" applyFill="1" applyBorder="1" applyAlignment="1">
      <alignment horizontal="center" vertical="center"/>
    </xf>
    <xf numFmtId="49" fontId="13" fillId="0" borderId="1" xfId="1" applyNumberFormat="1" applyFont="1" applyFill="1" applyBorder="1" applyAlignment="1">
      <alignment horizontal="center" vertical="center"/>
    </xf>
    <xf numFmtId="165" fontId="13" fillId="0" borderId="1" xfId="1" applyNumberFormat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49" fontId="13" fillId="0" borderId="1" xfId="2" applyNumberFormat="1" applyFont="1" applyFill="1" applyBorder="1" applyAlignment="1">
      <alignment horizontal="center" vertical="center"/>
    </xf>
    <xf numFmtId="1" fontId="13" fillId="0" borderId="1" xfId="1" applyNumberFormat="1" applyFont="1" applyFill="1" applyBorder="1" applyAlignment="1">
      <alignment horizontal="center" vertical="center"/>
    </xf>
    <xf numFmtId="165" fontId="2" fillId="0" borderId="1" xfId="1" applyNumberFormat="1" applyFont="1" applyFill="1" applyBorder="1" applyAlignment="1">
      <alignment horizontal="center" vertical="center" wrapText="1"/>
    </xf>
    <xf numFmtId="0" fontId="2" fillId="10" borderId="1" xfId="1" applyFont="1" applyFill="1" applyBorder="1" applyAlignment="1">
      <alignment horizontal="center" vertical="center" wrapText="1"/>
    </xf>
    <xf numFmtId="49" fontId="2" fillId="10" borderId="5" xfId="1" applyNumberFormat="1" applyFont="1" applyFill="1" applyBorder="1" applyAlignment="1">
      <alignment horizontal="center" vertical="center"/>
    </xf>
    <xf numFmtId="0" fontId="2" fillId="10" borderId="5" xfId="1" applyFont="1" applyFill="1" applyBorder="1" applyAlignment="1">
      <alignment horizontal="center" vertical="center"/>
    </xf>
    <xf numFmtId="165" fontId="2" fillId="0" borderId="5" xfId="1" applyNumberFormat="1" applyFont="1" applyBorder="1" applyAlignment="1">
      <alignment horizontal="center" vertical="center" wrapText="1"/>
    </xf>
    <xf numFmtId="0" fontId="3" fillId="15" borderId="1" xfId="1" applyFont="1" applyFill="1" applyBorder="1" applyAlignment="1">
      <alignment horizontal="center" vertical="center" wrapText="1"/>
    </xf>
    <xf numFmtId="49" fontId="3" fillId="15" borderId="1" xfId="2" applyNumberFormat="1" applyFont="1" applyFill="1" applyBorder="1" applyAlignment="1">
      <alignment horizontal="center" vertical="center"/>
    </xf>
    <xf numFmtId="167" fontId="3" fillId="10" borderId="1" xfId="5" applyNumberFormat="1" applyFont="1" applyFill="1" applyBorder="1" applyAlignment="1">
      <alignment horizontal="center" vertical="center" wrapText="1"/>
    </xf>
    <xf numFmtId="43" fontId="1" fillId="6" borderId="1" xfId="5" applyFont="1" applyFill="1" applyBorder="1" applyAlignment="1">
      <alignment horizontal="center" vertical="center"/>
    </xf>
    <xf numFmtId="167" fontId="1" fillId="0" borderId="1" xfId="1" applyNumberFormat="1" applyFont="1" applyFill="1" applyBorder="1" applyAlignment="1">
      <alignment horizontal="center" vertical="center" wrapText="1"/>
    </xf>
    <xf numFmtId="167" fontId="3" fillId="5" borderId="1" xfId="5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/>
    </xf>
    <xf numFmtId="165" fontId="3" fillId="5" borderId="1" xfId="6" applyNumberFormat="1" applyFont="1" applyFill="1" applyBorder="1" applyAlignment="1">
      <alignment horizontal="center" vertical="center"/>
    </xf>
    <xf numFmtId="165" fontId="3" fillId="6" borderId="1" xfId="6" applyNumberFormat="1" applyFont="1" applyFill="1" applyBorder="1" applyAlignment="1">
      <alignment horizontal="center" vertical="center"/>
    </xf>
    <xf numFmtId="165" fontId="1" fillId="0" borderId="1" xfId="6" applyNumberFormat="1" applyFont="1" applyFill="1" applyBorder="1" applyAlignment="1">
      <alignment horizontal="center" vertical="center" wrapText="1"/>
    </xf>
    <xf numFmtId="165" fontId="19" fillId="10" borderId="5" xfId="0" applyNumberFormat="1" applyFont="1" applyFill="1" applyBorder="1" applyAlignment="1">
      <alignment horizontal="center" vertical="center" wrapText="1"/>
    </xf>
    <xf numFmtId="43" fontId="3" fillId="0" borderId="1" xfId="5" applyFont="1" applyFill="1" applyBorder="1" applyAlignment="1">
      <alignment horizontal="center" vertical="center" wrapText="1"/>
    </xf>
    <xf numFmtId="165" fontId="1" fillId="0" borderId="1" xfId="5" applyNumberFormat="1" applyFont="1" applyFill="1" applyBorder="1" applyAlignment="1">
      <alignment horizontal="center" vertical="center" wrapText="1"/>
    </xf>
    <xf numFmtId="165" fontId="13" fillId="6" borderId="1" xfId="5" applyNumberFormat="1" applyFont="1" applyFill="1" applyBorder="1" applyAlignment="1">
      <alignment horizontal="center" vertical="center" wrapText="1"/>
    </xf>
    <xf numFmtId="165" fontId="3" fillId="5" borderId="1" xfId="5" applyNumberFormat="1" applyFont="1" applyFill="1" applyBorder="1" applyAlignment="1">
      <alignment horizontal="center" vertical="center"/>
    </xf>
    <xf numFmtId="165" fontId="13" fillId="6" borderId="1" xfId="5" applyNumberFormat="1" applyFont="1" applyFill="1" applyBorder="1" applyAlignment="1">
      <alignment horizontal="center" vertical="center"/>
    </xf>
    <xf numFmtId="165" fontId="3" fillId="10" borderId="1" xfId="5" applyNumberFormat="1" applyFont="1" applyFill="1" applyBorder="1" applyAlignment="1">
      <alignment horizontal="center" vertical="center" wrapText="1"/>
    </xf>
    <xf numFmtId="165" fontId="3" fillId="10" borderId="1" xfId="1" applyNumberFormat="1" applyFont="1" applyFill="1" applyBorder="1" applyAlignment="1">
      <alignment horizontal="center" vertical="center" wrapText="1"/>
    </xf>
    <xf numFmtId="165" fontId="13" fillId="10" borderId="1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Border="1" applyAlignment="1">
      <alignment horizontal="center" vertical="center"/>
    </xf>
    <xf numFmtId="0" fontId="2" fillId="6" borderId="5" xfId="1" applyFont="1" applyFill="1" applyBorder="1" applyAlignment="1">
      <alignment horizontal="center" vertical="center" wrapText="1"/>
    </xf>
    <xf numFmtId="49" fontId="2" fillId="6" borderId="5" xfId="2" applyNumberFormat="1" applyFont="1" applyFill="1" applyBorder="1" applyAlignment="1">
      <alignment horizontal="center" vertical="center"/>
    </xf>
    <xf numFmtId="0" fontId="2" fillId="6" borderId="5" xfId="1" applyFont="1" applyFill="1" applyBorder="1" applyAlignment="1">
      <alignment horizontal="center" vertical="center"/>
    </xf>
    <xf numFmtId="166" fontId="2" fillId="10" borderId="1" xfId="1" applyNumberFormat="1" applyFont="1" applyFill="1" applyBorder="1" applyAlignment="1">
      <alignment horizontal="center" vertical="center" wrapText="1"/>
    </xf>
    <xf numFmtId="165" fontId="2" fillId="1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165" fontId="2" fillId="10" borderId="2" xfId="1" applyNumberFormat="1" applyFont="1" applyFill="1" applyBorder="1" applyAlignment="1">
      <alignment horizontal="center" vertical="center" wrapText="1"/>
    </xf>
    <xf numFmtId="165" fontId="3" fillId="7" borderId="2" xfId="5" applyNumberFormat="1" applyFont="1" applyFill="1" applyBorder="1" applyAlignment="1">
      <alignment horizontal="center" vertical="center" wrapText="1"/>
    </xf>
    <xf numFmtId="165" fontId="3" fillId="6" borderId="1" xfId="5" applyNumberFormat="1" applyFont="1" applyFill="1" applyBorder="1" applyAlignment="1">
      <alignment horizontal="center" vertical="center"/>
    </xf>
    <xf numFmtId="165" fontId="1" fillId="6" borderId="1" xfId="5" applyNumberFormat="1" applyFont="1" applyFill="1" applyBorder="1" applyAlignment="1">
      <alignment horizontal="center" vertical="center"/>
    </xf>
    <xf numFmtId="165" fontId="2" fillId="6" borderId="1" xfId="1" applyNumberFormat="1" applyFont="1" applyFill="1" applyBorder="1" applyAlignment="1">
      <alignment horizontal="center" vertical="center"/>
    </xf>
    <xf numFmtId="165" fontId="3" fillId="4" borderId="1" xfId="5" applyNumberFormat="1" applyFont="1" applyFill="1" applyBorder="1" applyAlignment="1">
      <alignment horizontal="center" vertical="center"/>
    </xf>
    <xf numFmtId="165" fontId="3" fillId="13" borderId="2" xfId="5" applyNumberFormat="1" applyFont="1" applyFill="1" applyBorder="1" applyAlignment="1">
      <alignment horizontal="center" vertical="center" wrapText="1"/>
    </xf>
    <xf numFmtId="167" fontId="14" fillId="0" borderId="1" xfId="5" applyNumberFormat="1" applyFont="1" applyBorder="1" applyAlignment="1">
      <alignment horizontal="center" vertical="center"/>
    </xf>
    <xf numFmtId="167" fontId="3" fillId="0" borderId="1" xfId="5" applyNumberFormat="1" applyFont="1" applyFill="1" applyBorder="1" applyAlignment="1">
      <alignment horizontal="center" vertical="center" wrapText="1"/>
    </xf>
    <xf numFmtId="167" fontId="2" fillId="6" borderId="1" xfId="5" applyNumberFormat="1" applyFont="1" applyFill="1" applyBorder="1" applyAlignment="1">
      <alignment horizontal="center" vertical="center" wrapText="1"/>
    </xf>
    <xf numFmtId="167" fontId="1" fillId="6" borderId="1" xfId="5" applyNumberFormat="1" applyFont="1" applyFill="1" applyBorder="1" applyAlignment="1">
      <alignment horizontal="center" vertical="center"/>
    </xf>
    <xf numFmtId="167" fontId="3" fillId="6" borderId="1" xfId="5" applyNumberFormat="1" applyFont="1" applyFill="1" applyBorder="1" applyAlignment="1">
      <alignment horizontal="center" vertical="center"/>
    </xf>
    <xf numFmtId="167" fontId="2" fillId="6" borderId="1" xfId="5" applyNumberFormat="1" applyFont="1" applyFill="1" applyBorder="1" applyAlignment="1">
      <alignment horizontal="center" vertical="center"/>
    </xf>
    <xf numFmtId="167" fontId="13" fillId="6" borderId="1" xfId="5" applyNumberFormat="1" applyFont="1" applyFill="1" applyBorder="1" applyAlignment="1">
      <alignment horizontal="center" vertical="center"/>
    </xf>
    <xf numFmtId="165" fontId="3" fillId="0" borderId="1" xfId="5" applyNumberFormat="1" applyFont="1" applyFill="1" applyBorder="1" applyAlignment="1">
      <alignment horizontal="center" vertical="center" wrapText="1"/>
    </xf>
    <xf numFmtId="167" fontId="13" fillId="0" borderId="1" xfId="5" applyNumberFormat="1" applyFont="1" applyFill="1" applyBorder="1" applyAlignment="1">
      <alignment horizontal="center" vertical="center" wrapText="1"/>
    </xf>
    <xf numFmtId="167" fontId="2" fillId="10" borderId="2" xfId="5" applyNumberFormat="1" applyFont="1" applyFill="1" applyBorder="1" applyAlignment="1">
      <alignment horizontal="center" vertical="center" wrapText="1"/>
    </xf>
    <xf numFmtId="0" fontId="16" fillId="0" borderId="0" xfId="1" applyFont="1"/>
    <xf numFmtId="49" fontId="3" fillId="0" borderId="1" xfId="1" applyNumberFormat="1" applyFont="1" applyFill="1" applyBorder="1" applyAlignment="1">
      <alignment horizontal="left" vertical="center" wrapText="1"/>
    </xf>
    <xf numFmtId="49" fontId="3" fillId="6" borderId="1" xfId="1" applyNumberFormat="1" applyFont="1" applyFill="1" applyBorder="1" applyAlignment="1">
      <alignment horizontal="left" vertical="center" wrapText="1"/>
    </xf>
    <xf numFmtId="49" fontId="5" fillId="12" borderId="1" xfId="1" applyNumberFormat="1" applyFont="1" applyFill="1" applyBorder="1" applyAlignment="1">
      <alignment horizontal="left" vertical="center" wrapText="1"/>
    </xf>
    <xf numFmtId="49" fontId="3" fillId="4" borderId="1" xfId="1" applyNumberFormat="1" applyFont="1" applyFill="1" applyBorder="1" applyAlignment="1">
      <alignment horizontal="left" vertical="center" wrapText="1"/>
    </xf>
    <xf numFmtId="49" fontId="3" fillId="5" borderId="1" xfId="1" applyNumberFormat="1" applyFont="1" applyFill="1" applyBorder="1" applyAlignment="1">
      <alignment horizontal="left" vertical="center" wrapText="1"/>
    </xf>
    <xf numFmtId="49" fontId="3" fillId="6" borderId="1" xfId="2" applyNumberFormat="1" applyFont="1" applyFill="1" applyBorder="1" applyAlignment="1">
      <alignment horizontal="left" vertical="center" wrapText="1"/>
    </xf>
    <xf numFmtId="49" fontId="13" fillId="6" borderId="1" xfId="1" applyNumberFormat="1" applyFont="1" applyFill="1" applyBorder="1" applyAlignment="1">
      <alignment horizontal="left" vertical="center" wrapText="1"/>
    </xf>
    <xf numFmtId="49" fontId="3" fillId="5" borderId="1" xfId="2" applyNumberFormat="1" applyFont="1" applyFill="1" applyBorder="1" applyAlignment="1">
      <alignment horizontal="left" vertical="center" wrapText="1"/>
    </xf>
    <xf numFmtId="49" fontId="1" fillId="0" borderId="4" xfId="1" applyNumberFormat="1" applyFont="1" applyFill="1" applyBorder="1" applyAlignment="1">
      <alignment horizontal="left" vertical="center" wrapText="1"/>
    </xf>
    <xf numFmtId="49" fontId="15" fillId="0" borderId="1" xfId="1" applyNumberFormat="1" applyFont="1" applyBorder="1" applyAlignment="1">
      <alignment horizontal="left" vertical="center" wrapText="1"/>
    </xf>
    <xf numFmtId="49" fontId="3" fillId="6" borderId="5" xfId="1" applyNumberFormat="1" applyFont="1" applyFill="1" applyBorder="1" applyAlignment="1">
      <alignment horizontal="left" vertical="center" wrapText="1"/>
    </xf>
    <xf numFmtId="49" fontId="13" fillId="6" borderId="5" xfId="1" applyNumberFormat="1" applyFont="1" applyFill="1" applyBorder="1" applyAlignment="1">
      <alignment horizontal="left" vertical="center" wrapText="1"/>
    </xf>
    <xf numFmtId="49" fontId="2" fillId="6" borderId="5" xfId="1" applyNumberFormat="1" applyFont="1" applyFill="1" applyBorder="1" applyAlignment="1">
      <alignment horizontal="left" vertical="center" wrapText="1"/>
    </xf>
    <xf numFmtId="49" fontId="3" fillId="4" borderId="3" xfId="1" applyNumberFormat="1" applyFont="1" applyFill="1" applyBorder="1" applyAlignment="1">
      <alignment horizontal="left" vertical="center" wrapText="1"/>
    </xf>
    <xf numFmtId="49" fontId="3" fillId="5" borderId="3" xfId="1" applyNumberFormat="1" applyFont="1" applyFill="1" applyBorder="1" applyAlignment="1">
      <alignment horizontal="left" vertical="center" wrapText="1"/>
    </xf>
    <xf numFmtId="49" fontId="3" fillId="6" borderId="3" xfId="1" applyNumberFormat="1" applyFont="1" applyFill="1" applyBorder="1" applyAlignment="1">
      <alignment horizontal="left" vertical="center" wrapText="1"/>
    </xf>
    <xf numFmtId="49" fontId="3" fillId="0" borderId="0" xfId="1" applyNumberFormat="1" applyFont="1" applyFill="1" applyAlignment="1">
      <alignment horizontal="left" vertical="center" wrapText="1"/>
    </xf>
    <xf numFmtId="49" fontId="3" fillId="5" borderId="5" xfId="1" applyNumberFormat="1" applyFont="1" applyFill="1" applyBorder="1" applyAlignment="1">
      <alignment horizontal="left" vertical="center" wrapText="1"/>
    </xf>
    <xf numFmtId="49" fontId="1" fillId="0" borderId="1" xfId="1" applyNumberFormat="1" applyFont="1" applyBorder="1" applyAlignment="1">
      <alignment horizontal="left" vertical="center" wrapText="1"/>
    </xf>
    <xf numFmtId="49" fontId="1" fillId="6" borderId="1" xfId="1" applyNumberFormat="1" applyFont="1" applyFill="1" applyBorder="1" applyAlignment="1">
      <alignment horizontal="left" vertical="center" wrapText="1"/>
    </xf>
    <xf numFmtId="49" fontId="5" fillId="14" borderId="1" xfId="1" applyNumberFormat="1" applyFont="1" applyFill="1" applyBorder="1" applyAlignment="1">
      <alignment horizontal="left" vertical="center" wrapText="1"/>
    </xf>
    <xf numFmtId="49" fontId="3" fillId="8" borderId="3" xfId="1" applyNumberFormat="1" applyFont="1" applyFill="1" applyBorder="1" applyAlignment="1">
      <alignment horizontal="left" vertical="center" wrapText="1"/>
    </xf>
    <xf numFmtId="49" fontId="3" fillId="15" borderId="3" xfId="1" applyNumberFormat="1" applyFont="1" applyFill="1" applyBorder="1" applyAlignment="1">
      <alignment horizontal="left" vertical="center" wrapText="1"/>
    </xf>
    <xf numFmtId="49" fontId="2" fillId="6" borderId="1" xfId="1" applyNumberFormat="1" applyFont="1" applyFill="1" applyBorder="1" applyAlignment="1">
      <alignment horizontal="left" vertical="center" wrapText="1"/>
    </xf>
    <xf numFmtId="49" fontId="13" fillId="0" borderId="1" xfId="1" applyNumberFormat="1" applyFont="1" applyFill="1" applyBorder="1" applyAlignment="1">
      <alignment horizontal="left" vertical="center" wrapText="1"/>
    </xf>
    <xf numFmtId="49" fontId="3" fillId="15" borderId="1" xfId="1" applyNumberFormat="1" applyFont="1" applyFill="1" applyBorder="1" applyAlignment="1">
      <alignment horizontal="left" vertical="center" wrapText="1"/>
    </xf>
    <xf numFmtId="49" fontId="5" fillId="2" borderId="1" xfId="1" applyNumberFormat="1" applyFont="1" applyFill="1" applyBorder="1" applyAlignment="1" applyProtection="1">
      <alignment horizontal="left" vertical="center" wrapText="1"/>
      <protection locked="0"/>
    </xf>
    <xf numFmtId="49" fontId="3" fillId="11" borderId="1" xfId="1" applyNumberFormat="1" applyFont="1" applyFill="1" applyBorder="1" applyAlignment="1" applyProtection="1">
      <alignment horizontal="left" vertical="center" wrapText="1"/>
      <protection locked="0"/>
    </xf>
    <xf numFmtId="49" fontId="3" fillId="3" borderId="1" xfId="1" applyNumberFormat="1" applyFont="1" applyFill="1" applyBorder="1" applyAlignment="1" applyProtection="1">
      <alignment horizontal="left" vertical="center" wrapText="1"/>
      <protection locked="0"/>
    </xf>
    <xf numFmtId="49" fontId="3" fillId="0" borderId="1" xfId="1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1" applyNumberFormat="1" applyFont="1" applyFill="1" applyBorder="1" applyAlignment="1" applyProtection="1">
      <alignment horizontal="left" vertical="center" wrapText="1"/>
      <protection locked="0"/>
    </xf>
    <xf numFmtId="49" fontId="3" fillId="6" borderId="1" xfId="1" applyNumberFormat="1" applyFont="1" applyFill="1" applyBorder="1" applyAlignment="1" applyProtection="1">
      <alignment horizontal="left" vertical="center" wrapText="1"/>
      <protection locked="0"/>
    </xf>
    <xf numFmtId="0" fontId="20" fillId="0" borderId="2" xfId="1" applyNumberFormat="1" applyFont="1" applyBorder="1" applyAlignment="1">
      <alignment horizontal="left" vertical="center" wrapText="1"/>
    </xf>
    <xf numFmtId="165" fontId="13" fillId="0" borderId="1" xfId="5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164" fontId="21" fillId="0" borderId="0" xfId="2" applyNumberFormat="1" applyFont="1" applyFill="1" applyAlignment="1">
      <alignment horizontal="right" vertical="center"/>
    </xf>
    <xf numFmtId="0" fontId="18" fillId="0" borderId="0" xfId="0" applyFont="1" applyFill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</cellXfs>
  <cellStyles count="7">
    <cellStyle name="Денежный" xfId="6" builtinId="4"/>
    <cellStyle name="Обычный" xfId="0" builtinId="0"/>
    <cellStyle name="Обычный 2" xfId="1"/>
    <cellStyle name="Стиль 123" xfId="4"/>
    <cellStyle name="Финансовый" xfId="5" builtinId="3"/>
    <cellStyle name="Финансовый [0] 2" xfId="2"/>
    <cellStyle name="Финансовый 2" xfId="3"/>
  </cellStyles>
  <dxfs count="0"/>
  <tableStyles count="0" defaultTableStyle="TableStyleMedium9" defaultPivotStyle="PivotStyleLight16"/>
  <colors>
    <mruColors>
      <color rgb="FFDEE2EE"/>
      <color rgb="FFCCCC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2"/>
  <sheetViews>
    <sheetView tabSelected="1" view="pageBreakPreview" zoomScale="60" zoomScaleNormal="75" workbookViewId="0">
      <selection activeCell="J4" sqref="J4"/>
    </sheetView>
  </sheetViews>
  <sheetFormatPr defaultColWidth="36.85546875" defaultRowHeight="17.25"/>
  <cols>
    <col min="1" max="1" width="12.42578125" style="6" customWidth="1"/>
    <col min="2" max="2" width="96.140625" style="6" customWidth="1"/>
    <col min="3" max="3" width="8.28515625" style="6" customWidth="1"/>
    <col min="4" max="4" width="9.5703125" style="6" customWidth="1"/>
    <col min="5" max="5" width="13.7109375" style="6" customWidth="1"/>
    <col min="6" max="6" width="8.5703125" style="6" customWidth="1"/>
    <col min="7" max="7" width="8.85546875" style="6" customWidth="1"/>
    <col min="8" max="9" width="14" style="6" customWidth="1"/>
    <col min="10" max="10" width="12.7109375" style="6" customWidth="1"/>
    <col min="11" max="13" width="19.85546875" style="6" customWidth="1"/>
    <col min="14" max="246" width="36.85546875" style="6"/>
    <col min="247" max="247" width="12.42578125" style="6" customWidth="1"/>
    <col min="248" max="248" width="89.5703125" style="6" customWidth="1"/>
    <col min="249" max="249" width="9.42578125" style="6" customWidth="1"/>
    <col min="250" max="250" width="10.5703125" style="6" customWidth="1"/>
    <col min="251" max="251" width="15.28515625" style="6" customWidth="1"/>
    <col min="252" max="252" width="10.140625" style="6" customWidth="1"/>
    <col min="253" max="253" width="10" style="6" customWidth="1"/>
    <col min="254" max="254" width="24" style="6" customWidth="1"/>
    <col min="255" max="502" width="36.85546875" style="6"/>
    <col min="503" max="503" width="12.42578125" style="6" customWidth="1"/>
    <col min="504" max="504" width="89.5703125" style="6" customWidth="1"/>
    <col min="505" max="505" width="9.42578125" style="6" customWidth="1"/>
    <col min="506" max="506" width="10.5703125" style="6" customWidth="1"/>
    <col min="507" max="507" width="15.28515625" style="6" customWidth="1"/>
    <col min="508" max="508" width="10.140625" style="6" customWidth="1"/>
    <col min="509" max="509" width="10" style="6" customWidth="1"/>
    <col min="510" max="510" width="24" style="6" customWidth="1"/>
    <col min="511" max="758" width="36.85546875" style="6"/>
    <col min="759" max="759" width="12.42578125" style="6" customWidth="1"/>
    <col min="760" max="760" width="89.5703125" style="6" customWidth="1"/>
    <col min="761" max="761" width="9.42578125" style="6" customWidth="1"/>
    <col min="762" max="762" width="10.5703125" style="6" customWidth="1"/>
    <col min="763" max="763" width="15.28515625" style="6" customWidth="1"/>
    <col min="764" max="764" width="10.140625" style="6" customWidth="1"/>
    <col min="765" max="765" width="10" style="6" customWidth="1"/>
    <col min="766" max="766" width="24" style="6" customWidth="1"/>
    <col min="767" max="1014" width="36.85546875" style="6"/>
    <col min="1015" max="1015" width="12.42578125" style="6" customWidth="1"/>
    <col min="1016" max="1016" width="89.5703125" style="6" customWidth="1"/>
    <col min="1017" max="1017" width="9.42578125" style="6" customWidth="1"/>
    <col min="1018" max="1018" width="10.5703125" style="6" customWidth="1"/>
    <col min="1019" max="1019" width="15.28515625" style="6" customWidth="1"/>
    <col min="1020" max="1020" width="10.140625" style="6" customWidth="1"/>
    <col min="1021" max="1021" width="10" style="6" customWidth="1"/>
    <col min="1022" max="1022" width="24" style="6" customWidth="1"/>
    <col min="1023" max="1270" width="36.85546875" style="6"/>
    <col min="1271" max="1271" width="12.42578125" style="6" customWidth="1"/>
    <col min="1272" max="1272" width="89.5703125" style="6" customWidth="1"/>
    <col min="1273" max="1273" width="9.42578125" style="6" customWidth="1"/>
    <col min="1274" max="1274" width="10.5703125" style="6" customWidth="1"/>
    <col min="1275" max="1275" width="15.28515625" style="6" customWidth="1"/>
    <col min="1276" max="1276" width="10.140625" style="6" customWidth="1"/>
    <col min="1277" max="1277" width="10" style="6" customWidth="1"/>
    <col min="1278" max="1278" width="24" style="6" customWidth="1"/>
    <col min="1279" max="1526" width="36.85546875" style="6"/>
    <col min="1527" max="1527" width="12.42578125" style="6" customWidth="1"/>
    <col min="1528" max="1528" width="89.5703125" style="6" customWidth="1"/>
    <col min="1529" max="1529" width="9.42578125" style="6" customWidth="1"/>
    <col min="1530" max="1530" width="10.5703125" style="6" customWidth="1"/>
    <col min="1531" max="1531" width="15.28515625" style="6" customWidth="1"/>
    <col min="1532" max="1532" width="10.140625" style="6" customWidth="1"/>
    <col min="1533" max="1533" width="10" style="6" customWidth="1"/>
    <col min="1534" max="1534" width="24" style="6" customWidth="1"/>
    <col min="1535" max="1782" width="36.85546875" style="6"/>
    <col min="1783" max="1783" width="12.42578125" style="6" customWidth="1"/>
    <col min="1784" max="1784" width="89.5703125" style="6" customWidth="1"/>
    <col min="1785" max="1785" width="9.42578125" style="6" customWidth="1"/>
    <col min="1786" max="1786" width="10.5703125" style="6" customWidth="1"/>
    <col min="1787" max="1787" width="15.28515625" style="6" customWidth="1"/>
    <col min="1788" max="1788" width="10.140625" style="6" customWidth="1"/>
    <col min="1789" max="1789" width="10" style="6" customWidth="1"/>
    <col min="1790" max="1790" width="24" style="6" customWidth="1"/>
    <col min="1791" max="2038" width="36.85546875" style="6"/>
    <col min="2039" max="2039" width="12.42578125" style="6" customWidth="1"/>
    <col min="2040" max="2040" width="89.5703125" style="6" customWidth="1"/>
    <col min="2041" max="2041" width="9.42578125" style="6" customWidth="1"/>
    <col min="2042" max="2042" width="10.5703125" style="6" customWidth="1"/>
    <col min="2043" max="2043" width="15.28515625" style="6" customWidth="1"/>
    <col min="2044" max="2044" width="10.140625" style="6" customWidth="1"/>
    <col min="2045" max="2045" width="10" style="6" customWidth="1"/>
    <col min="2046" max="2046" width="24" style="6" customWidth="1"/>
    <col min="2047" max="2294" width="36.85546875" style="6"/>
    <col min="2295" max="2295" width="12.42578125" style="6" customWidth="1"/>
    <col min="2296" max="2296" width="89.5703125" style="6" customWidth="1"/>
    <col min="2297" max="2297" width="9.42578125" style="6" customWidth="1"/>
    <col min="2298" max="2298" width="10.5703125" style="6" customWidth="1"/>
    <col min="2299" max="2299" width="15.28515625" style="6" customWidth="1"/>
    <col min="2300" max="2300" width="10.140625" style="6" customWidth="1"/>
    <col min="2301" max="2301" width="10" style="6" customWidth="1"/>
    <col min="2302" max="2302" width="24" style="6" customWidth="1"/>
    <col min="2303" max="2550" width="36.85546875" style="6"/>
    <col min="2551" max="2551" width="12.42578125" style="6" customWidth="1"/>
    <col min="2552" max="2552" width="89.5703125" style="6" customWidth="1"/>
    <col min="2553" max="2553" width="9.42578125" style="6" customWidth="1"/>
    <col min="2554" max="2554" width="10.5703125" style="6" customWidth="1"/>
    <col min="2555" max="2555" width="15.28515625" style="6" customWidth="1"/>
    <col min="2556" max="2556" width="10.140625" style="6" customWidth="1"/>
    <col min="2557" max="2557" width="10" style="6" customWidth="1"/>
    <col min="2558" max="2558" width="24" style="6" customWidth="1"/>
    <col min="2559" max="2806" width="36.85546875" style="6"/>
    <col min="2807" max="2807" width="12.42578125" style="6" customWidth="1"/>
    <col min="2808" max="2808" width="89.5703125" style="6" customWidth="1"/>
    <col min="2809" max="2809" width="9.42578125" style="6" customWidth="1"/>
    <col min="2810" max="2810" width="10.5703125" style="6" customWidth="1"/>
    <col min="2811" max="2811" width="15.28515625" style="6" customWidth="1"/>
    <col min="2812" max="2812" width="10.140625" style="6" customWidth="1"/>
    <col min="2813" max="2813" width="10" style="6" customWidth="1"/>
    <col min="2814" max="2814" width="24" style="6" customWidth="1"/>
    <col min="2815" max="3062" width="36.85546875" style="6"/>
    <col min="3063" max="3063" width="12.42578125" style="6" customWidth="1"/>
    <col min="3064" max="3064" width="89.5703125" style="6" customWidth="1"/>
    <col min="3065" max="3065" width="9.42578125" style="6" customWidth="1"/>
    <col min="3066" max="3066" width="10.5703125" style="6" customWidth="1"/>
    <col min="3067" max="3067" width="15.28515625" style="6" customWidth="1"/>
    <col min="3068" max="3068" width="10.140625" style="6" customWidth="1"/>
    <col min="3069" max="3069" width="10" style="6" customWidth="1"/>
    <col min="3070" max="3070" width="24" style="6" customWidth="1"/>
    <col min="3071" max="3318" width="36.85546875" style="6"/>
    <col min="3319" max="3319" width="12.42578125" style="6" customWidth="1"/>
    <col min="3320" max="3320" width="89.5703125" style="6" customWidth="1"/>
    <col min="3321" max="3321" width="9.42578125" style="6" customWidth="1"/>
    <col min="3322" max="3322" width="10.5703125" style="6" customWidth="1"/>
    <col min="3323" max="3323" width="15.28515625" style="6" customWidth="1"/>
    <col min="3324" max="3324" width="10.140625" style="6" customWidth="1"/>
    <col min="3325" max="3325" width="10" style="6" customWidth="1"/>
    <col min="3326" max="3326" width="24" style="6" customWidth="1"/>
    <col min="3327" max="3574" width="36.85546875" style="6"/>
    <col min="3575" max="3575" width="12.42578125" style="6" customWidth="1"/>
    <col min="3576" max="3576" width="89.5703125" style="6" customWidth="1"/>
    <col min="3577" max="3577" width="9.42578125" style="6" customWidth="1"/>
    <col min="3578" max="3578" width="10.5703125" style="6" customWidth="1"/>
    <col min="3579" max="3579" width="15.28515625" style="6" customWidth="1"/>
    <col min="3580" max="3580" width="10.140625" style="6" customWidth="1"/>
    <col min="3581" max="3581" width="10" style="6" customWidth="1"/>
    <col min="3582" max="3582" width="24" style="6" customWidth="1"/>
    <col min="3583" max="3830" width="36.85546875" style="6"/>
    <col min="3831" max="3831" width="12.42578125" style="6" customWidth="1"/>
    <col min="3832" max="3832" width="89.5703125" style="6" customWidth="1"/>
    <col min="3833" max="3833" width="9.42578125" style="6" customWidth="1"/>
    <col min="3834" max="3834" width="10.5703125" style="6" customWidth="1"/>
    <col min="3835" max="3835" width="15.28515625" style="6" customWidth="1"/>
    <col min="3836" max="3836" width="10.140625" style="6" customWidth="1"/>
    <col min="3837" max="3837" width="10" style="6" customWidth="1"/>
    <col min="3838" max="3838" width="24" style="6" customWidth="1"/>
    <col min="3839" max="4086" width="36.85546875" style="6"/>
    <col min="4087" max="4087" width="12.42578125" style="6" customWidth="1"/>
    <col min="4088" max="4088" width="89.5703125" style="6" customWidth="1"/>
    <col min="4089" max="4089" width="9.42578125" style="6" customWidth="1"/>
    <col min="4090" max="4090" width="10.5703125" style="6" customWidth="1"/>
    <col min="4091" max="4091" width="15.28515625" style="6" customWidth="1"/>
    <col min="4092" max="4092" width="10.140625" style="6" customWidth="1"/>
    <col min="4093" max="4093" width="10" style="6" customWidth="1"/>
    <col min="4094" max="4094" width="24" style="6" customWidth="1"/>
    <col min="4095" max="4342" width="36.85546875" style="6"/>
    <col min="4343" max="4343" width="12.42578125" style="6" customWidth="1"/>
    <col min="4344" max="4344" width="89.5703125" style="6" customWidth="1"/>
    <col min="4345" max="4345" width="9.42578125" style="6" customWidth="1"/>
    <col min="4346" max="4346" width="10.5703125" style="6" customWidth="1"/>
    <col min="4347" max="4347" width="15.28515625" style="6" customWidth="1"/>
    <col min="4348" max="4348" width="10.140625" style="6" customWidth="1"/>
    <col min="4349" max="4349" width="10" style="6" customWidth="1"/>
    <col min="4350" max="4350" width="24" style="6" customWidth="1"/>
    <col min="4351" max="4598" width="36.85546875" style="6"/>
    <col min="4599" max="4599" width="12.42578125" style="6" customWidth="1"/>
    <col min="4600" max="4600" width="89.5703125" style="6" customWidth="1"/>
    <col min="4601" max="4601" width="9.42578125" style="6" customWidth="1"/>
    <col min="4602" max="4602" width="10.5703125" style="6" customWidth="1"/>
    <col min="4603" max="4603" width="15.28515625" style="6" customWidth="1"/>
    <col min="4604" max="4604" width="10.140625" style="6" customWidth="1"/>
    <col min="4605" max="4605" width="10" style="6" customWidth="1"/>
    <col min="4606" max="4606" width="24" style="6" customWidth="1"/>
    <col min="4607" max="4854" width="36.85546875" style="6"/>
    <col min="4855" max="4855" width="12.42578125" style="6" customWidth="1"/>
    <col min="4856" max="4856" width="89.5703125" style="6" customWidth="1"/>
    <col min="4857" max="4857" width="9.42578125" style="6" customWidth="1"/>
    <col min="4858" max="4858" width="10.5703125" style="6" customWidth="1"/>
    <col min="4859" max="4859" width="15.28515625" style="6" customWidth="1"/>
    <col min="4860" max="4860" width="10.140625" style="6" customWidth="1"/>
    <col min="4861" max="4861" width="10" style="6" customWidth="1"/>
    <col min="4862" max="4862" width="24" style="6" customWidth="1"/>
    <col min="4863" max="5110" width="36.85546875" style="6"/>
    <col min="5111" max="5111" width="12.42578125" style="6" customWidth="1"/>
    <col min="5112" max="5112" width="89.5703125" style="6" customWidth="1"/>
    <col min="5113" max="5113" width="9.42578125" style="6" customWidth="1"/>
    <col min="5114" max="5114" width="10.5703125" style="6" customWidth="1"/>
    <col min="5115" max="5115" width="15.28515625" style="6" customWidth="1"/>
    <col min="5116" max="5116" width="10.140625" style="6" customWidth="1"/>
    <col min="5117" max="5117" width="10" style="6" customWidth="1"/>
    <col min="5118" max="5118" width="24" style="6" customWidth="1"/>
    <col min="5119" max="5366" width="36.85546875" style="6"/>
    <col min="5367" max="5367" width="12.42578125" style="6" customWidth="1"/>
    <col min="5368" max="5368" width="89.5703125" style="6" customWidth="1"/>
    <col min="5369" max="5369" width="9.42578125" style="6" customWidth="1"/>
    <col min="5370" max="5370" width="10.5703125" style="6" customWidth="1"/>
    <col min="5371" max="5371" width="15.28515625" style="6" customWidth="1"/>
    <col min="5372" max="5372" width="10.140625" style="6" customWidth="1"/>
    <col min="5373" max="5373" width="10" style="6" customWidth="1"/>
    <col min="5374" max="5374" width="24" style="6" customWidth="1"/>
    <col min="5375" max="5622" width="36.85546875" style="6"/>
    <col min="5623" max="5623" width="12.42578125" style="6" customWidth="1"/>
    <col min="5624" max="5624" width="89.5703125" style="6" customWidth="1"/>
    <col min="5625" max="5625" width="9.42578125" style="6" customWidth="1"/>
    <col min="5626" max="5626" width="10.5703125" style="6" customWidth="1"/>
    <col min="5627" max="5627" width="15.28515625" style="6" customWidth="1"/>
    <col min="5628" max="5628" width="10.140625" style="6" customWidth="1"/>
    <col min="5629" max="5629" width="10" style="6" customWidth="1"/>
    <col min="5630" max="5630" width="24" style="6" customWidth="1"/>
    <col min="5631" max="5878" width="36.85546875" style="6"/>
    <col min="5879" max="5879" width="12.42578125" style="6" customWidth="1"/>
    <col min="5880" max="5880" width="89.5703125" style="6" customWidth="1"/>
    <col min="5881" max="5881" width="9.42578125" style="6" customWidth="1"/>
    <col min="5882" max="5882" width="10.5703125" style="6" customWidth="1"/>
    <col min="5883" max="5883" width="15.28515625" style="6" customWidth="1"/>
    <col min="5884" max="5884" width="10.140625" style="6" customWidth="1"/>
    <col min="5885" max="5885" width="10" style="6" customWidth="1"/>
    <col min="5886" max="5886" width="24" style="6" customWidth="1"/>
    <col min="5887" max="6134" width="36.85546875" style="6"/>
    <col min="6135" max="6135" width="12.42578125" style="6" customWidth="1"/>
    <col min="6136" max="6136" width="89.5703125" style="6" customWidth="1"/>
    <col min="6137" max="6137" width="9.42578125" style="6" customWidth="1"/>
    <col min="6138" max="6138" width="10.5703125" style="6" customWidth="1"/>
    <col min="6139" max="6139" width="15.28515625" style="6" customWidth="1"/>
    <col min="6140" max="6140" width="10.140625" style="6" customWidth="1"/>
    <col min="6141" max="6141" width="10" style="6" customWidth="1"/>
    <col min="6142" max="6142" width="24" style="6" customWidth="1"/>
    <col min="6143" max="6390" width="36.85546875" style="6"/>
    <col min="6391" max="6391" width="12.42578125" style="6" customWidth="1"/>
    <col min="6392" max="6392" width="89.5703125" style="6" customWidth="1"/>
    <col min="6393" max="6393" width="9.42578125" style="6" customWidth="1"/>
    <col min="6394" max="6394" width="10.5703125" style="6" customWidth="1"/>
    <col min="6395" max="6395" width="15.28515625" style="6" customWidth="1"/>
    <col min="6396" max="6396" width="10.140625" style="6" customWidth="1"/>
    <col min="6397" max="6397" width="10" style="6" customWidth="1"/>
    <col min="6398" max="6398" width="24" style="6" customWidth="1"/>
    <col min="6399" max="6646" width="36.85546875" style="6"/>
    <col min="6647" max="6647" width="12.42578125" style="6" customWidth="1"/>
    <col min="6648" max="6648" width="89.5703125" style="6" customWidth="1"/>
    <col min="6649" max="6649" width="9.42578125" style="6" customWidth="1"/>
    <col min="6650" max="6650" width="10.5703125" style="6" customWidth="1"/>
    <col min="6651" max="6651" width="15.28515625" style="6" customWidth="1"/>
    <col min="6652" max="6652" width="10.140625" style="6" customWidth="1"/>
    <col min="6653" max="6653" width="10" style="6" customWidth="1"/>
    <col min="6654" max="6654" width="24" style="6" customWidth="1"/>
    <col min="6655" max="6902" width="36.85546875" style="6"/>
    <col min="6903" max="6903" width="12.42578125" style="6" customWidth="1"/>
    <col min="6904" max="6904" width="89.5703125" style="6" customWidth="1"/>
    <col min="6905" max="6905" width="9.42578125" style="6" customWidth="1"/>
    <col min="6906" max="6906" width="10.5703125" style="6" customWidth="1"/>
    <col min="6907" max="6907" width="15.28515625" style="6" customWidth="1"/>
    <col min="6908" max="6908" width="10.140625" style="6" customWidth="1"/>
    <col min="6909" max="6909" width="10" style="6" customWidth="1"/>
    <col min="6910" max="6910" width="24" style="6" customWidth="1"/>
    <col min="6911" max="7158" width="36.85546875" style="6"/>
    <col min="7159" max="7159" width="12.42578125" style="6" customWidth="1"/>
    <col min="7160" max="7160" width="89.5703125" style="6" customWidth="1"/>
    <col min="7161" max="7161" width="9.42578125" style="6" customWidth="1"/>
    <col min="7162" max="7162" width="10.5703125" style="6" customWidth="1"/>
    <col min="7163" max="7163" width="15.28515625" style="6" customWidth="1"/>
    <col min="7164" max="7164" width="10.140625" style="6" customWidth="1"/>
    <col min="7165" max="7165" width="10" style="6" customWidth="1"/>
    <col min="7166" max="7166" width="24" style="6" customWidth="1"/>
    <col min="7167" max="7414" width="36.85546875" style="6"/>
    <col min="7415" max="7415" width="12.42578125" style="6" customWidth="1"/>
    <col min="7416" max="7416" width="89.5703125" style="6" customWidth="1"/>
    <col min="7417" max="7417" width="9.42578125" style="6" customWidth="1"/>
    <col min="7418" max="7418" width="10.5703125" style="6" customWidth="1"/>
    <col min="7419" max="7419" width="15.28515625" style="6" customWidth="1"/>
    <col min="7420" max="7420" width="10.140625" style="6" customWidth="1"/>
    <col min="7421" max="7421" width="10" style="6" customWidth="1"/>
    <col min="7422" max="7422" width="24" style="6" customWidth="1"/>
    <col min="7423" max="7670" width="36.85546875" style="6"/>
    <col min="7671" max="7671" width="12.42578125" style="6" customWidth="1"/>
    <col min="7672" max="7672" width="89.5703125" style="6" customWidth="1"/>
    <col min="7673" max="7673" width="9.42578125" style="6" customWidth="1"/>
    <col min="7674" max="7674" width="10.5703125" style="6" customWidth="1"/>
    <col min="7675" max="7675" width="15.28515625" style="6" customWidth="1"/>
    <col min="7676" max="7676" width="10.140625" style="6" customWidth="1"/>
    <col min="7677" max="7677" width="10" style="6" customWidth="1"/>
    <col min="7678" max="7678" width="24" style="6" customWidth="1"/>
    <col min="7679" max="7926" width="36.85546875" style="6"/>
    <col min="7927" max="7927" width="12.42578125" style="6" customWidth="1"/>
    <col min="7928" max="7928" width="89.5703125" style="6" customWidth="1"/>
    <col min="7929" max="7929" width="9.42578125" style="6" customWidth="1"/>
    <col min="7930" max="7930" width="10.5703125" style="6" customWidth="1"/>
    <col min="7931" max="7931" width="15.28515625" style="6" customWidth="1"/>
    <col min="7932" max="7932" width="10.140625" style="6" customWidth="1"/>
    <col min="7933" max="7933" width="10" style="6" customWidth="1"/>
    <col min="7934" max="7934" width="24" style="6" customWidth="1"/>
    <col min="7935" max="8182" width="36.85546875" style="6"/>
    <col min="8183" max="8183" width="12.42578125" style="6" customWidth="1"/>
    <col min="8184" max="8184" width="89.5703125" style="6" customWidth="1"/>
    <col min="8185" max="8185" width="9.42578125" style="6" customWidth="1"/>
    <col min="8186" max="8186" width="10.5703125" style="6" customWidth="1"/>
    <col min="8187" max="8187" width="15.28515625" style="6" customWidth="1"/>
    <col min="8188" max="8188" width="10.140625" style="6" customWidth="1"/>
    <col min="8189" max="8189" width="10" style="6" customWidth="1"/>
    <col min="8190" max="8190" width="24" style="6" customWidth="1"/>
    <col min="8191" max="8438" width="36.85546875" style="6"/>
    <col min="8439" max="8439" width="12.42578125" style="6" customWidth="1"/>
    <col min="8440" max="8440" width="89.5703125" style="6" customWidth="1"/>
    <col min="8441" max="8441" width="9.42578125" style="6" customWidth="1"/>
    <col min="8442" max="8442" width="10.5703125" style="6" customWidth="1"/>
    <col min="8443" max="8443" width="15.28515625" style="6" customWidth="1"/>
    <col min="8444" max="8444" width="10.140625" style="6" customWidth="1"/>
    <col min="8445" max="8445" width="10" style="6" customWidth="1"/>
    <col min="8446" max="8446" width="24" style="6" customWidth="1"/>
    <col min="8447" max="8694" width="36.85546875" style="6"/>
    <col min="8695" max="8695" width="12.42578125" style="6" customWidth="1"/>
    <col min="8696" max="8696" width="89.5703125" style="6" customWidth="1"/>
    <col min="8697" max="8697" width="9.42578125" style="6" customWidth="1"/>
    <col min="8698" max="8698" width="10.5703125" style="6" customWidth="1"/>
    <col min="8699" max="8699" width="15.28515625" style="6" customWidth="1"/>
    <col min="8700" max="8700" width="10.140625" style="6" customWidth="1"/>
    <col min="8701" max="8701" width="10" style="6" customWidth="1"/>
    <col min="8702" max="8702" width="24" style="6" customWidth="1"/>
    <col min="8703" max="8950" width="36.85546875" style="6"/>
    <col min="8951" max="8951" width="12.42578125" style="6" customWidth="1"/>
    <col min="8952" max="8952" width="89.5703125" style="6" customWidth="1"/>
    <col min="8953" max="8953" width="9.42578125" style="6" customWidth="1"/>
    <col min="8954" max="8954" width="10.5703125" style="6" customWidth="1"/>
    <col min="8955" max="8955" width="15.28515625" style="6" customWidth="1"/>
    <col min="8956" max="8956" width="10.140625" style="6" customWidth="1"/>
    <col min="8957" max="8957" width="10" style="6" customWidth="1"/>
    <col min="8958" max="8958" width="24" style="6" customWidth="1"/>
    <col min="8959" max="9206" width="36.85546875" style="6"/>
    <col min="9207" max="9207" width="12.42578125" style="6" customWidth="1"/>
    <col min="9208" max="9208" width="89.5703125" style="6" customWidth="1"/>
    <col min="9209" max="9209" width="9.42578125" style="6" customWidth="1"/>
    <col min="9210" max="9210" width="10.5703125" style="6" customWidth="1"/>
    <col min="9211" max="9211" width="15.28515625" style="6" customWidth="1"/>
    <col min="9212" max="9212" width="10.140625" style="6" customWidth="1"/>
    <col min="9213" max="9213" width="10" style="6" customWidth="1"/>
    <col min="9214" max="9214" width="24" style="6" customWidth="1"/>
    <col min="9215" max="9462" width="36.85546875" style="6"/>
    <col min="9463" max="9463" width="12.42578125" style="6" customWidth="1"/>
    <col min="9464" max="9464" width="89.5703125" style="6" customWidth="1"/>
    <col min="9465" max="9465" width="9.42578125" style="6" customWidth="1"/>
    <col min="9466" max="9466" width="10.5703125" style="6" customWidth="1"/>
    <col min="9467" max="9467" width="15.28515625" style="6" customWidth="1"/>
    <col min="9468" max="9468" width="10.140625" style="6" customWidth="1"/>
    <col min="9469" max="9469" width="10" style="6" customWidth="1"/>
    <col min="9470" max="9470" width="24" style="6" customWidth="1"/>
    <col min="9471" max="9718" width="36.85546875" style="6"/>
    <col min="9719" max="9719" width="12.42578125" style="6" customWidth="1"/>
    <col min="9720" max="9720" width="89.5703125" style="6" customWidth="1"/>
    <col min="9721" max="9721" width="9.42578125" style="6" customWidth="1"/>
    <col min="9722" max="9722" width="10.5703125" style="6" customWidth="1"/>
    <col min="9723" max="9723" width="15.28515625" style="6" customWidth="1"/>
    <col min="9724" max="9724" width="10.140625" style="6" customWidth="1"/>
    <col min="9725" max="9725" width="10" style="6" customWidth="1"/>
    <col min="9726" max="9726" width="24" style="6" customWidth="1"/>
    <col min="9727" max="9974" width="36.85546875" style="6"/>
    <col min="9975" max="9975" width="12.42578125" style="6" customWidth="1"/>
    <col min="9976" max="9976" width="89.5703125" style="6" customWidth="1"/>
    <col min="9977" max="9977" width="9.42578125" style="6" customWidth="1"/>
    <col min="9978" max="9978" width="10.5703125" style="6" customWidth="1"/>
    <col min="9979" max="9979" width="15.28515625" style="6" customWidth="1"/>
    <col min="9980" max="9980" width="10.140625" style="6" customWidth="1"/>
    <col min="9981" max="9981" width="10" style="6" customWidth="1"/>
    <col min="9982" max="9982" width="24" style="6" customWidth="1"/>
    <col min="9983" max="10230" width="36.85546875" style="6"/>
    <col min="10231" max="10231" width="12.42578125" style="6" customWidth="1"/>
    <col min="10232" max="10232" width="89.5703125" style="6" customWidth="1"/>
    <col min="10233" max="10233" width="9.42578125" style="6" customWidth="1"/>
    <col min="10234" max="10234" width="10.5703125" style="6" customWidth="1"/>
    <col min="10235" max="10235" width="15.28515625" style="6" customWidth="1"/>
    <col min="10236" max="10236" width="10.140625" style="6" customWidth="1"/>
    <col min="10237" max="10237" width="10" style="6" customWidth="1"/>
    <col min="10238" max="10238" width="24" style="6" customWidth="1"/>
    <col min="10239" max="10486" width="36.85546875" style="6"/>
    <col min="10487" max="10487" width="12.42578125" style="6" customWidth="1"/>
    <col min="10488" max="10488" width="89.5703125" style="6" customWidth="1"/>
    <col min="10489" max="10489" width="9.42578125" style="6" customWidth="1"/>
    <col min="10490" max="10490" width="10.5703125" style="6" customWidth="1"/>
    <col min="10491" max="10491" width="15.28515625" style="6" customWidth="1"/>
    <col min="10492" max="10492" width="10.140625" style="6" customWidth="1"/>
    <col min="10493" max="10493" width="10" style="6" customWidth="1"/>
    <col min="10494" max="10494" width="24" style="6" customWidth="1"/>
    <col min="10495" max="10742" width="36.85546875" style="6"/>
    <col min="10743" max="10743" width="12.42578125" style="6" customWidth="1"/>
    <col min="10744" max="10744" width="89.5703125" style="6" customWidth="1"/>
    <col min="10745" max="10745" width="9.42578125" style="6" customWidth="1"/>
    <col min="10746" max="10746" width="10.5703125" style="6" customWidth="1"/>
    <col min="10747" max="10747" width="15.28515625" style="6" customWidth="1"/>
    <col min="10748" max="10748" width="10.140625" style="6" customWidth="1"/>
    <col min="10749" max="10749" width="10" style="6" customWidth="1"/>
    <col min="10750" max="10750" width="24" style="6" customWidth="1"/>
    <col min="10751" max="10998" width="36.85546875" style="6"/>
    <col min="10999" max="10999" width="12.42578125" style="6" customWidth="1"/>
    <col min="11000" max="11000" width="89.5703125" style="6" customWidth="1"/>
    <col min="11001" max="11001" width="9.42578125" style="6" customWidth="1"/>
    <col min="11002" max="11002" width="10.5703125" style="6" customWidth="1"/>
    <col min="11003" max="11003" width="15.28515625" style="6" customWidth="1"/>
    <col min="11004" max="11004" width="10.140625" style="6" customWidth="1"/>
    <col min="11005" max="11005" width="10" style="6" customWidth="1"/>
    <col min="11006" max="11006" width="24" style="6" customWidth="1"/>
    <col min="11007" max="11254" width="36.85546875" style="6"/>
    <col min="11255" max="11255" width="12.42578125" style="6" customWidth="1"/>
    <col min="11256" max="11256" width="89.5703125" style="6" customWidth="1"/>
    <col min="11257" max="11257" width="9.42578125" style="6" customWidth="1"/>
    <col min="11258" max="11258" width="10.5703125" style="6" customWidth="1"/>
    <col min="11259" max="11259" width="15.28515625" style="6" customWidth="1"/>
    <col min="11260" max="11260" width="10.140625" style="6" customWidth="1"/>
    <col min="11261" max="11261" width="10" style="6" customWidth="1"/>
    <col min="11262" max="11262" width="24" style="6" customWidth="1"/>
    <col min="11263" max="11510" width="36.85546875" style="6"/>
    <col min="11511" max="11511" width="12.42578125" style="6" customWidth="1"/>
    <col min="11512" max="11512" width="89.5703125" style="6" customWidth="1"/>
    <col min="11513" max="11513" width="9.42578125" style="6" customWidth="1"/>
    <col min="11514" max="11514" width="10.5703125" style="6" customWidth="1"/>
    <col min="11515" max="11515" width="15.28515625" style="6" customWidth="1"/>
    <col min="11516" max="11516" width="10.140625" style="6" customWidth="1"/>
    <col min="11517" max="11517" width="10" style="6" customWidth="1"/>
    <col min="11518" max="11518" width="24" style="6" customWidth="1"/>
    <col min="11519" max="11766" width="36.85546875" style="6"/>
    <col min="11767" max="11767" width="12.42578125" style="6" customWidth="1"/>
    <col min="11768" max="11768" width="89.5703125" style="6" customWidth="1"/>
    <col min="11769" max="11769" width="9.42578125" style="6" customWidth="1"/>
    <col min="11770" max="11770" width="10.5703125" style="6" customWidth="1"/>
    <col min="11771" max="11771" width="15.28515625" style="6" customWidth="1"/>
    <col min="11772" max="11772" width="10.140625" style="6" customWidth="1"/>
    <col min="11773" max="11773" width="10" style="6" customWidth="1"/>
    <col min="11774" max="11774" width="24" style="6" customWidth="1"/>
    <col min="11775" max="12022" width="36.85546875" style="6"/>
    <col min="12023" max="12023" width="12.42578125" style="6" customWidth="1"/>
    <col min="12024" max="12024" width="89.5703125" style="6" customWidth="1"/>
    <col min="12025" max="12025" width="9.42578125" style="6" customWidth="1"/>
    <col min="12026" max="12026" width="10.5703125" style="6" customWidth="1"/>
    <col min="12027" max="12027" width="15.28515625" style="6" customWidth="1"/>
    <col min="12028" max="12028" width="10.140625" style="6" customWidth="1"/>
    <col min="12029" max="12029" width="10" style="6" customWidth="1"/>
    <col min="12030" max="12030" width="24" style="6" customWidth="1"/>
    <col min="12031" max="12278" width="36.85546875" style="6"/>
    <col min="12279" max="12279" width="12.42578125" style="6" customWidth="1"/>
    <col min="12280" max="12280" width="89.5703125" style="6" customWidth="1"/>
    <col min="12281" max="12281" width="9.42578125" style="6" customWidth="1"/>
    <col min="12282" max="12282" width="10.5703125" style="6" customWidth="1"/>
    <col min="12283" max="12283" width="15.28515625" style="6" customWidth="1"/>
    <col min="12284" max="12284" width="10.140625" style="6" customWidth="1"/>
    <col min="12285" max="12285" width="10" style="6" customWidth="1"/>
    <col min="12286" max="12286" width="24" style="6" customWidth="1"/>
    <col min="12287" max="12534" width="36.85546875" style="6"/>
    <col min="12535" max="12535" width="12.42578125" style="6" customWidth="1"/>
    <col min="12536" max="12536" width="89.5703125" style="6" customWidth="1"/>
    <col min="12537" max="12537" width="9.42578125" style="6" customWidth="1"/>
    <col min="12538" max="12538" width="10.5703125" style="6" customWidth="1"/>
    <col min="12539" max="12539" width="15.28515625" style="6" customWidth="1"/>
    <col min="12540" max="12540" width="10.140625" style="6" customWidth="1"/>
    <col min="12541" max="12541" width="10" style="6" customWidth="1"/>
    <col min="12542" max="12542" width="24" style="6" customWidth="1"/>
    <col min="12543" max="12790" width="36.85546875" style="6"/>
    <col min="12791" max="12791" width="12.42578125" style="6" customWidth="1"/>
    <col min="12792" max="12792" width="89.5703125" style="6" customWidth="1"/>
    <col min="12793" max="12793" width="9.42578125" style="6" customWidth="1"/>
    <col min="12794" max="12794" width="10.5703125" style="6" customWidth="1"/>
    <col min="12795" max="12795" width="15.28515625" style="6" customWidth="1"/>
    <col min="12796" max="12796" width="10.140625" style="6" customWidth="1"/>
    <col min="12797" max="12797" width="10" style="6" customWidth="1"/>
    <col min="12798" max="12798" width="24" style="6" customWidth="1"/>
    <col min="12799" max="13046" width="36.85546875" style="6"/>
    <col min="13047" max="13047" width="12.42578125" style="6" customWidth="1"/>
    <col min="13048" max="13048" width="89.5703125" style="6" customWidth="1"/>
    <col min="13049" max="13049" width="9.42578125" style="6" customWidth="1"/>
    <col min="13050" max="13050" width="10.5703125" style="6" customWidth="1"/>
    <col min="13051" max="13051" width="15.28515625" style="6" customWidth="1"/>
    <col min="13052" max="13052" width="10.140625" style="6" customWidth="1"/>
    <col min="13053" max="13053" width="10" style="6" customWidth="1"/>
    <col min="13054" max="13054" width="24" style="6" customWidth="1"/>
    <col min="13055" max="13302" width="36.85546875" style="6"/>
    <col min="13303" max="13303" width="12.42578125" style="6" customWidth="1"/>
    <col min="13304" max="13304" width="89.5703125" style="6" customWidth="1"/>
    <col min="13305" max="13305" width="9.42578125" style="6" customWidth="1"/>
    <col min="13306" max="13306" width="10.5703125" style="6" customWidth="1"/>
    <col min="13307" max="13307" width="15.28515625" style="6" customWidth="1"/>
    <col min="13308" max="13308" width="10.140625" style="6" customWidth="1"/>
    <col min="13309" max="13309" width="10" style="6" customWidth="1"/>
    <col min="13310" max="13310" width="24" style="6" customWidth="1"/>
    <col min="13311" max="13558" width="36.85546875" style="6"/>
    <col min="13559" max="13559" width="12.42578125" style="6" customWidth="1"/>
    <col min="13560" max="13560" width="89.5703125" style="6" customWidth="1"/>
    <col min="13561" max="13561" width="9.42578125" style="6" customWidth="1"/>
    <col min="13562" max="13562" width="10.5703125" style="6" customWidth="1"/>
    <col min="13563" max="13563" width="15.28515625" style="6" customWidth="1"/>
    <col min="13564" max="13564" width="10.140625" style="6" customWidth="1"/>
    <col min="13565" max="13565" width="10" style="6" customWidth="1"/>
    <col min="13566" max="13566" width="24" style="6" customWidth="1"/>
    <col min="13567" max="13814" width="36.85546875" style="6"/>
    <col min="13815" max="13815" width="12.42578125" style="6" customWidth="1"/>
    <col min="13816" max="13816" width="89.5703125" style="6" customWidth="1"/>
    <col min="13817" max="13817" width="9.42578125" style="6" customWidth="1"/>
    <col min="13818" max="13818" width="10.5703125" style="6" customWidth="1"/>
    <col min="13819" max="13819" width="15.28515625" style="6" customWidth="1"/>
    <col min="13820" max="13820" width="10.140625" style="6" customWidth="1"/>
    <col min="13821" max="13821" width="10" style="6" customWidth="1"/>
    <col min="13822" max="13822" width="24" style="6" customWidth="1"/>
    <col min="13823" max="14070" width="36.85546875" style="6"/>
    <col min="14071" max="14071" width="12.42578125" style="6" customWidth="1"/>
    <col min="14072" max="14072" width="89.5703125" style="6" customWidth="1"/>
    <col min="14073" max="14073" width="9.42578125" style="6" customWidth="1"/>
    <col min="14074" max="14074" width="10.5703125" style="6" customWidth="1"/>
    <col min="14075" max="14075" width="15.28515625" style="6" customWidth="1"/>
    <col min="14076" max="14076" width="10.140625" style="6" customWidth="1"/>
    <col min="14077" max="14077" width="10" style="6" customWidth="1"/>
    <col min="14078" max="14078" width="24" style="6" customWidth="1"/>
    <col min="14079" max="14326" width="36.85546875" style="6"/>
    <col min="14327" max="14327" width="12.42578125" style="6" customWidth="1"/>
    <col min="14328" max="14328" width="89.5703125" style="6" customWidth="1"/>
    <col min="14329" max="14329" width="9.42578125" style="6" customWidth="1"/>
    <col min="14330" max="14330" width="10.5703125" style="6" customWidth="1"/>
    <col min="14331" max="14331" width="15.28515625" style="6" customWidth="1"/>
    <col min="14332" max="14332" width="10.140625" style="6" customWidth="1"/>
    <col min="14333" max="14333" width="10" style="6" customWidth="1"/>
    <col min="14334" max="14334" width="24" style="6" customWidth="1"/>
    <col min="14335" max="14582" width="36.85546875" style="6"/>
    <col min="14583" max="14583" width="12.42578125" style="6" customWidth="1"/>
    <col min="14584" max="14584" width="89.5703125" style="6" customWidth="1"/>
    <col min="14585" max="14585" width="9.42578125" style="6" customWidth="1"/>
    <col min="14586" max="14586" width="10.5703125" style="6" customWidth="1"/>
    <col min="14587" max="14587" width="15.28515625" style="6" customWidth="1"/>
    <col min="14588" max="14588" width="10.140625" style="6" customWidth="1"/>
    <col min="14589" max="14589" width="10" style="6" customWidth="1"/>
    <col min="14590" max="14590" width="24" style="6" customWidth="1"/>
    <col min="14591" max="14838" width="36.85546875" style="6"/>
    <col min="14839" max="14839" width="12.42578125" style="6" customWidth="1"/>
    <col min="14840" max="14840" width="89.5703125" style="6" customWidth="1"/>
    <col min="14841" max="14841" width="9.42578125" style="6" customWidth="1"/>
    <col min="14842" max="14842" width="10.5703125" style="6" customWidth="1"/>
    <col min="14843" max="14843" width="15.28515625" style="6" customWidth="1"/>
    <col min="14844" max="14844" width="10.140625" style="6" customWidth="1"/>
    <col min="14845" max="14845" width="10" style="6" customWidth="1"/>
    <col min="14846" max="14846" width="24" style="6" customWidth="1"/>
    <col min="14847" max="15094" width="36.85546875" style="6"/>
    <col min="15095" max="15095" width="12.42578125" style="6" customWidth="1"/>
    <col min="15096" max="15096" width="89.5703125" style="6" customWidth="1"/>
    <col min="15097" max="15097" width="9.42578125" style="6" customWidth="1"/>
    <col min="15098" max="15098" width="10.5703125" style="6" customWidth="1"/>
    <col min="15099" max="15099" width="15.28515625" style="6" customWidth="1"/>
    <col min="15100" max="15100" width="10.140625" style="6" customWidth="1"/>
    <col min="15101" max="15101" width="10" style="6" customWidth="1"/>
    <col min="15102" max="15102" width="24" style="6" customWidth="1"/>
    <col min="15103" max="15350" width="36.85546875" style="6"/>
    <col min="15351" max="15351" width="12.42578125" style="6" customWidth="1"/>
    <col min="15352" max="15352" width="89.5703125" style="6" customWidth="1"/>
    <col min="15353" max="15353" width="9.42578125" style="6" customWidth="1"/>
    <col min="15354" max="15354" width="10.5703125" style="6" customWidth="1"/>
    <col min="15355" max="15355" width="15.28515625" style="6" customWidth="1"/>
    <col min="15356" max="15356" width="10.140625" style="6" customWidth="1"/>
    <col min="15357" max="15357" width="10" style="6" customWidth="1"/>
    <col min="15358" max="15358" width="24" style="6" customWidth="1"/>
    <col min="15359" max="15606" width="36.85546875" style="6"/>
    <col min="15607" max="15607" width="12.42578125" style="6" customWidth="1"/>
    <col min="15608" max="15608" width="89.5703125" style="6" customWidth="1"/>
    <col min="15609" max="15609" width="9.42578125" style="6" customWidth="1"/>
    <col min="15610" max="15610" width="10.5703125" style="6" customWidth="1"/>
    <col min="15611" max="15611" width="15.28515625" style="6" customWidth="1"/>
    <col min="15612" max="15612" width="10.140625" style="6" customWidth="1"/>
    <col min="15613" max="15613" width="10" style="6" customWidth="1"/>
    <col min="15614" max="15614" width="24" style="6" customWidth="1"/>
    <col min="15615" max="15862" width="36.85546875" style="6"/>
    <col min="15863" max="15863" width="12.42578125" style="6" customWidth="1"/>
    <col min="15864" max="15864" width="89.5703125" style="6" customWidth="1"/>
    <col min="15865" max="15865" width="9.42578125" style="6" customWidth="1"/>
    <col min="15866" max="15866" width="10.5703125" style="6" customWidth="1"/>
    <col min="15867" max="15867" width="15.28515625" style="6" customWidth="1"/>
    <col min="15868" max="15868" width="10.140625" style="6" customWidth="1"/>
    <col min="15869" max="15869" width="10" style="6" customWidth="1"/>
    <col min="15870" max="15870" width="24" style="6" customWidth="1"/>
    <col min="15871" max="16118" width="36.85546875" style="6"/>
    <col min="16119" max="16119" width="12.42578125" style="6" customWidth="1"/>
    <col min="16120" max="16120" width="89.5703125" style="6" customWidth="1"/>
    <col min="16121" max="16121" width="9.42578125" style="6" customWidth="1"/>
    <col min="16122" max="16122" width="10.5703125" style="6" customWidth="1"/>
    <col min="16123" max="16123" width="15.28515625" style="6" customWidth="1"/>
    <col min="16124" max="16124" width="10.140625" style="6" customWidth="1"/>
    <col min="16125" max="16125" width="10" style="6" customWidth="1"/>
    <col min="16126" max="16126" width="24" style="6" customWidth="1"/>
    <col min="16127" max="16384" width="36.85546875" style="6"/>
  </cols>
  <sheetData>
    <row r="1" spans="1:10">
      <c r="A1" s="1"/>
      <c r="B1" s="2"/>
      <c r="C1" s="3"/>
      <c r="D1" s="3"/>
      <c r="E1" s="3"/>
      <c r="F1" s="4"/>
      <c r="G1" s="3"/>
      <c r="I1" s="5"/>
      <c r="J1" s="5" t="s">
        <v>317</v>
      </c>
    </row>
    <row r="2" spans="1:10">
      <c r="A2" s="1"/>
      <c r="B2" s="7"/>
      <c r="C2" s="1"/>
      <c r="D2" s="8"/>
      <c r="E2" s="266"/>
      <c r="F2" s="267"/>
      <c r="G2" s="268"/>
      <c r="I2" s="10"/>
      <c r="J2" s="10" t="s">
        <v>337</v>
      </c>
    </row>
    <row r="3" spans="1:10">
      <c r="A3" s="1"/>
      <c r="B3" s="7"/>
      <c r="C3" s="1"/>
      <c r="D3" s="8"/>
      <c r="E3" s="266"/>
      <c r="F3" s="267"/>
      <c r="G3" s="268"/>
      <c r="I3" s="10"/>
      <c r="J3" s="10" t="s">
        <v>338</v>
      </c>
    </row>
    <row r="4" spans="1:10">
      <c r="A4" s="1"/>
      <c r="B4" s="7"/>
      <c r="C4" s="1"/>
      <c r="D4" s="11"/>
      <c r="E4" s="11"/>
      <c r="F4" s="11"/>
      <c r="G4" s="3"/>
      <c r="I4" s="10"/>
      <c r="J4" s="12"/>
    </row>
    <row r="5" spans="1:10">
      <c r="A5" s="1"/>
      <c r="B5" s="7"/>
      <c r="C5" s="1"/>
      <c r="D5" s="8"/>
      <c r="E5" s="9"/>
      <c r="F5" s="1"/>
      <c r="G5" s="13"/>
      <c r="H5" s="14"/>
    </row>
    <row r="6" spans="1:10" ht="17.25" customHeight="1">
      <c r="A6" s="269" t="s">
        <v>332</v>
      </c>
      <c r="B6" s="269"/>
      <c r="C6" s="269"/>
      <c r="D6" s="269"/>
      <c r="E6" s="269"/>
      <c r="F6" s="269"/>
      <c r="G6" s="269"/>
      <c r="H6" s="269"/>
      <c r="I6" s="269"/>
      <c r="J6" s="269"/>
    </row>
    <row r="7" spans="1:10" ht="17.25" customHeight="1">
      <c r="A7" s="270"/>
      <c r="B7" s="270"/>
      <c r="C7" s="270"/>
      <c r="D7" s="270"/>
      <c r="E7" s="270"/>
      <c r="F7" s="270"/>
      <c r="G7" s="270"/>
      <c r="J7" s="15" t="s">
        <v>0</v>
      </c>
    </row>
    <row r="8" spans="1:10" ht="90" customHeight="1">
      <c r="A8" s="16" t="s">
        <v>1</v>
      </c>
      <c r="B8" s="17" t="s">
        <v>2</v>
      </c>
      <c r="C8" s="18" t="s">
        <v>3</v>
      </c>
      <c r="D8" s="19" t="s">
        <v>4</v>
      </c>
      <c r="E8" s="20" t="s">
        <v>5</v>
      </c>
      <c r="F8" s="18" t="s">
        <v>6</v>
      </c>
      <c r="G8" s="18" t="s">
        <v>7</v>
      </c>
      <c r="H8" s="118" t="s">
        <v>318</v>
      </c>
      <c r="I8" s="118" t="s">
        <v>305</v>
      </c>
      <c r="J8" s="196" t="s">
        <v>306</v>
      </c>
    </row>
    <row r="9" spans="1:10" ht="18.75" customHeight="1">
      <c r="A9" s="22" t="s">
        <v>8</v>
      </c>
      <c r="B9" s="257" t="s">
        <v>325</v>
      </c>
      <c r="C9" s="23">
        <v>883</v>
      </c>
      <c r="D9" s="24"/>
      <c r="E9" s="22"/>
      <c r="F9" s="23"/>
      <c r="G9" s="23"/>
      <c r="H9" s="25">
        <f>H11+H15+H25</f>
        <v>2120</v>
      </c>
      <c r="I9" s="25">
        <f>I11+I15+I25</f>
        <v>2024.3000000000002</v>
      </c>
      <c r="J9" s="25">
        <f t="shared" ref="J9:J17" si="0">I9/H9*100</f>
        <v>95.485849056603783</v>
      </c>
    </row>
    <row r="10" spans="1:10" ht="19.5" customHeight="1">
      <c r="A10" s="129" t="s">
        <v>9</v>
      </c>
      <c r="B10" s="258" t="s">
        <v>132</v>
      </c>
      <c r="C10" s="130">
        <v>883</v>
      </c>
      <c r="D10" s="131" t="s">
        <v>133</v>
      </c>
      <c r="E10" s="129"/>
      <c r="F10" s="130"/>
      <c r="G10" s="130"/>
      <c r="H10" s="132">
        <f>H11+H15+H25</f>
        <v>2120</v>
      </c>
      <c r="I10" s="132">
        <f>I11+I15+I25</f>
        <v>2024.3000000000002</v>
      </c>
      <c r="J10" s="132">
        <f t="shared" si="0"/>
        <v>95.485849056603783</v>
      </c>
    </row>
    <row r="11" spans="1:10" ht="38.25" customHeight="1">
      <c r="A11" s="26" t="s">
        <v>11</v>
      </c>
      <c r="B11" s="259" t="s">
        <v>134</v>
      </c>
      <c r="C11" s="27">
        <v>883</v>
      </c>
      <c r="D11" s="28" t="s">
        <v>10</v>
      </c>
      <c r="E11" s="26"/>
      <c r="F11" s="26"/>
      <c r="G11" s="26"/>
      <c r="H11" s="29">
        <f t="shared" ref="H11" si="1">H12</f>
        <v>1325</v>
      </c>
      <c r="I11" s="29">
        <f t="shared" ref="I11" si="2">I12</f>
        <v>1319.6000000000001</v>
      </c>
      <c r="J11" s="29">
        <f t="shared" si="0"/>
        <v>99.592452830188691</v>
      </c>
    </row>
    <row r="12" spans="1:10">
      <c r="A12" s="30" t="s">
        <v>13</v>
      </c>
      <c r="B12" s="260" t="s">
        <v>135</v>
      </c>
      <c r="C12" s="31">
        <v>883</v>
      </c>
      <c r="D12" s="32" t="s">
        <v>10</v>
      </c>
      <c r="E12" s="30" t="s">
        <v>12</v>
      </c>
      <c r="F12" s="30"/>
      <c r="G12" s="30"/>
      <c r="H12" s="33">
        <f t="shared" ref="H12" si="3">SUM(H13:H14)</f>
        <v>1325</v>
      </c>
      <c r="I12" s="33">
        <f>SUM(I13:I14)</f>
        <v>1319.6000000000001</v>
      </c>
      <c r="J12" s="33">
        <f t="shared" si="0"/>
        <v>99.592452830188691</v>
      </c>
    </row>
    <row r="13" spans="1:10" ht="18.75" customHeight="1">
      <c r="A13" s="16" t="s">
        <v>136</v>
      </c>
      <c r="B13" s="261" t="s">
        <v>14</v>
      </c>
      <c r="C13" s="17">
        <v>883</v>
      </c>
      <c r="D13" s="34" t="s">
        <v>10</v>
      </c>
      <c r="E13" s="16" t="s">
        <v>12</v>
      </c>
      <c r="F13" s="16" t="s">
        <v>109</v>
      </c>
      <c r="G13" s="16" t="s">
        <v>15</v>
      </c>
      <c r="H13" s="21">
        <v>1098</v>
      </c>
      <c r="I13" s="21">
        <v>1094.7</v>
      </c>
      <c r="J13" s="21">
        <f>I13/H13*100</f>
        <v>99.699453551912569</v>
      </c>
    </row>
    <row r="14" spans="1:10" ht="20.25" customHeight="1">
      <c r="A14" s="16" t="s">
        <v>137</v>
      </c>
      <c r="B14" s="261" t="s">
        <v>17</v>
      </c>
      <c r="C14" s="17">
        <v>883</v>
      </c>
      <c r="D14" s="34" t="s">
        <v>10</v>
      </c>
      <c r="E14" s="16" t="s">
        <v>12</v>
      </c>
      <c r="F14" s="16" t="s">
        <v>109</v>
      </c>
      <c r="G14" s="16" t="s">
        <v>18</v>
      </c>
      <c r="H14" s="21">
        <v>227</v>
      </c>
      <c r="I14" s="21">
        <v>224.9</v>
      </c>
      <c r="J14" s="21">
        <f>I14/H14*100</f>
        <v>99.074889867841406</v>
      </c>
    </row>
    <row r="15" spans="1:10" ht="34.5" customHeight="1">
      <c r="A15" s="26" t="s">
        <v>29</v>
      </c>
      <c r="B15" s="259" t="s">
        <v>138</v>
      </c>
      <c r="C15" s="27">
        <v>883</v>
      </c>
      <c r="D15" s="28" t="s">
        <v>20</v>
      </c>
      <c r="E15" s="26"/>
      <c r="F15" s="26"/>
      <c r="G15" s="26"/>
      <c r="H15" s="29">
        <f t="shared" ref="H15" si="4">H16</f>
        <v>735</v>
      </c>
      <c r="I15" s="29">
        <f>I16</f>
        <v>644.70000000000005</v>
      </c>
      <c r="J15" s="29">
        <f t="shared" si="0"/>
        <v>87.714285714285722</v>
      </c>
    </row>
    <row r="16" spans="1:10" s="136" customFormat="1" ht="34.5" customHeight="1">
      <c r="A16" s="133" t="s">
        <v>31</v>
      </c>
      <c r="B16" s="262" t="s">
        <v>307</v>
      </c>
      <c r="C16" s="45">
        <v>883</v>
      </c>
      <c r="D16" s="134" t="s">
        <v>20</v>
      </c>
      <c r="E16" s="133" t="s">
        <v>139</v>
      </c>
      <c r="F16" s="133"/>
      <c r="G16" s="133"/>
      <c r="H16" s="135">
        <f t="shared" ref="H16" si="5">H17+H19</f>
        <v>735</v>
      </c>
      <c r="I16" s="135">
        <f t="shared" ref="I16" si="6">I17+I19</f>
        <v>644.70000000000005</v>
      </c>
      <c r="J16" s="33">
        <f t="shared" si="0"/>
        <v>87.714285714285722</v>
      </c>
    </row>
    <row r="17" spans="1:10" ht="22.5" customHeight="1">
      <c r="A17" s="30" t="s">
        <v>140</v>
      </c>
      <c r="B17" s="260" t="s">
        <v>141</v>
      </c>
      <c r="C17" s="31">
        <v>883</v>
      </c>
      <c r="D17" s="32" t="s">
        <v>20</v>
      </c>
      <c r="E17" s="30" t="s">
        <v>117</v>
      </c>
      <c r="F17" s="30"/>
      <c r="G17" s="30"/>
      <c r="H17" s="115">
        <f t="shared" ref="H17" si="7">H18</f>
        <v>245</v>
      </c>
      <c r="I17" s="220">
        <f>I18</f>
        <v>206.4</v>
      </c>
      <c r="J17" s="33">
        <f t="shared" si="0"/>
        <v>84.244897959183675</v>
      </c>
    </row>
    <row r="18" spans="1:10">
      <c r="A18" s="16" t="s">
        <v>142</v>
      </c>
      <c r="B18" s="261" t="s">
        <v>43</v>
      </c>
      <c r="C18" s="17">
        <v>883</v>
      </c>
      <c r="D18" s="34" t="s">
        <v>20</v>
      </c>
      <c r="E18" s="16" t="s">
        <v>117</v>
      </c>
      <c r="F18" s="16" t="s">
        <v>111</v>
      </c>
      <c r="G18" s="16" t="s">
        <v>44</v>
      </c>
      <c r="H18" s="21">
        <v>245</v>
      </c>
      <c r="I18" s="123">
        <v>206.4</v>
      </c>
      <c r="J18" s="21">
        <f>I18/H18*100</f>
        <v>84.244897959183675</v>
      </c>
    </row>
    <row r="19" spans="1:10">
      <c r="A19" s="30" t="s">
        <v>308</v>
      </c>
      <c r="B19" s="260" t="s">
        <v>143</v>
      </c>
      <c r="C19" s="31">
        <v>883</v>
      </c>
      <c r="D19" s="32" t="s">
        <v>20</v>
      </c>
      <c r="E19" s="30" t="s">
        <v>115</v>
      </c>
      <c r="F19" s="30"/>
      <c r="G19" s="30"/>
      <c r="H19" s="33">
        <f>H20+H21+H22+H23+H24</f>
        <v>490</v>
      </c>
      <c r="I19" s="33">
        <f>I20+I21+I22+I23+I24</f>
        <v>438.3</v>
      </c>
      <c r="J19" s="115">
        <f>I19/H19*100</f>
        <v>89.448979591836746</v>
      </c>
    </row>
    <row r="20" spans="1:10" ht="20.25" customHeight="1">
      <c r="A20" s="16" t="s">
        <v>309</v>
      </c>
      <c r="B20" s="261" t="s">
        <v>14</v>
      </c>
      <c r="C20" s="17">
        <v>883</v>
      </c>
      <c r="D20" s="34" t="s">
        <v>20</v>
      </c>
      <c r="E20" s="16" t="s">
        <v>115</v>
      </c>
      <c r="F20" s="16" t="s">
        <v>109</v>
      </c>
      <c r="G20" s="16" t="s">
        <v>15</v>
      </c>
      <c r="H20" s="21">
        <v>328.8</v>
      </c>
      <c r="I20" s="21">
        <v>300.2</v>
      </c>
      <c r="J20" s="21">
        <f t="shared" ref="J20:J24" si="8">I20/H20*100</f>
        <v>91.301703163017024</v>
      </c>
    </row>
    <row r="21" spans="1:10">
      <c r="A21" s="16" t="s">
        <v>310</v>
      </c>
      <c r="B21" s="261" t="s">
        <v>17</v>
      </c>
      <c r="C21" s="17">
        <v>883</v>
      </c>
      <c r="D21" s="34" t="s">
        <v>20</v>
      </c>
      <c r="E21" s="16" t="s">
        <v>115</v>
      </c>
      <c r="F21" s="16" t="s">
        <v>109</v>
      </c>
      <c r="G21" s="16" t="s">
        <v>18</v>
      </c>
      <c r="H21" s="21">
        <v>112.2</v>
      </c>
      <c r="I21" s="21">
        <v>89.4</v>
      </c>
      <c r="J21" s="21">
        <f t="shared" si="8"/>
        <v>79.679144385026746</v>
      </c>
    </row>
    <row r="22" spans="1:10" ht="18" customHeight="1">
      <c r="A22" s="16" t="s">
        <v>311</v>
      </c>
      <c r="B22" s="261" t="s">
        <v>43</v>
      </c>
      <c r="C22" s="17">
        <v>883</v>
      </c>
      <c r="D22" s="34" t="s">
        <v>20</v>
      </c>
      <c r="E22" s="16" t="s">
        <v>115</v>
      </c>
      <c r="F22" s="16" t="s">
        <v>104</v>
      </c>
      <c r="G22" s="16" t="s">
        <v>44</v>
      </c>
      <c r="H22" s="198">
        <v>2.7</v>
      </c>
      <c r="I22" s="21">
        <v>2.7</v>
      </c>
      <c r="J22" s="21">
        <f t="shared" si="8"/>
        <v>100</v>
      </c>
    </row>
    <row r="23" spans="1:10" s="136" customFormat="1" ht="18.75" customHeight="1">
      <c r="A23" s="16" t="s">
        <v>312</v>
      </c>
      <c r="B23" s="261" t="s">
        <v>43</v>
      </c>
      <c r="C23" s="17">
        <v>883</v>
      </c>
      <c r="D23" s="34" t="s">
        <v>20</v>
      </c>
      <c r="E23" s="16" t="s">
        <v>115</v>
      </c>
      <c r="F23" s="16" t="s">
        <v>110</v>
      </c>
      <c r="G23" s="16" t="s">
        <v>44</v>
      </c>
      <c r="H23" s="198">
        <v>46.2</v>
      </c>
      <c r="I23" s="123">
        <v>46</v>
      </c>
      <c r="J23" s="21">
        <f t="shared" si="8"/>
        <v>99.567099567099561</v>
      </c>
    </row>
    <row r="24" spans="1:10" s="136" customFormat="1" ht="18.75" customHeight="1">
      <c r="A24" s="16" t="s">
        <v>319</v>
      </c>
      <c r="B24" s="44" t="s">
        <v>45</v>
      </c>
      <c r="C24" s="17">
        <v>883</v>
      </c>
      <c r="D24" s="34" t="s">
        <v>20</v>
      </c>
      <c r="E24" s="16" t="s">
        <v>115</v>
      </c>
      <c r="F24" s="16" t="s">
        <v>110</v>
      </c>
      <c r="G24" s="16" t="s">
        <v>46</v>
      </c>
      <c r="H24" s="198">
        <v>0.1</v>
      </c>
      <c r="I24" s="122">
        <v>0</v>
      </c>
      <c r="J24" s="122">
        <f t="shared" si="8"/>
        <v>0</v>
      </c>
    </row>
    <row r="25" spans="1:10">
      <c r="A25" s="85" t="s">
        <v>51</v>
      </c>
      <c r="B25" s="259" t="s">
        <v>144</v>
      </c>
      <c r="C25" s="27">
        <v>883</v>
      </c>
      <c r="D25" s="82" t="s">
        <v>57</v>
      </c>
      <c r="E25" s="81"/>
      <c r="F25" s="83"/>
      <c r="G25" s="83"/>
      <c r="H25" s="84">
        <f t="shared" ref="H25" si="9">H27</f>
        <v>60</v>
      </c>
      <c r="I25" s="84">
        <f t="shared" ref="I25" si="10">I27</f>
        <v>60</v>
      </c>
      <c r="J25" s="29">
        <f t="shared" ref="J25:J33" si="11">I25/H25*100</f>
        <v>100</v>
      </c>
    </row>
    <row r="26" spans="1:10" ht="38.25" customHeight="1">
      <c r="A26" s="137" t="s">
        <v>145</v>
      </c>
      <c r="B26" s="232" t="s">
        <v>146</v>
      </c>
      <c r="C26" s="45">
        <v>883</v>
      </c>
      <c r="D26" s="46" t="s">
        <v>57</v>
      </c>
      <c r="E26" s="48" t="s">
        <v>116</v>
      </c>
      <c r="F26" s="51"/>
      <c r="G26" s="51"/>
      <c r="H26" s="52">
        <f t="shared" ref="H26" si="12">H27</f>
        <v>60</v>
      </c>
      <c r="I26" s="52">
        <f t="shared" ref="I26" si="13">I27</f>
        <v>60</v>
      </c>
      <c r="J26" s="33">
        <f t="shared" si="11"/>
        <v>100</v>
      </c>
    </row>
    <row r="27" spans="1:10" ht="18.75" customHeight="1">
      <c r="A27" s="16" t="s">
        <v>147</v>
      </c>
      <c r="B27" s="44" t="s">
        <v>45</v>
      </c>
      <c r="C27" s="17">
        <v>883</v>
      </c>
      <c r="D27" s="43" t="s">
        <v>57</v>
      </c>
      <c r="E27" s="42" t="s">
        <v>116</v>
      </c>
      <c r="F27" s="42" t="s">
        <v>97</v>
      </c>
      <c r="G27" s="50">
        <v>290</v>
      </c>
      <c r="H27" s="21">
        <v>60</v>
      </c>
      <c r="I27" s="21">
        <v>60</v>
      </c>
      <c r="J27" s="21">
        <f t="shared" si="11"/>
        <v>100</v>
      </c>
    </row>
    <row r="28" spans="1:10" ht="20.25" customHeight="1">
      <c r="A28" s="138" t="s">
        <v>26</v>
      </c>
      <c r="B28" s="233" t="s">
        <v>326</v>
      </c>
      <c r="C28" s="139">
        <v>980</v>
      </c>
      <c r="D28" s="140"/>
      <c r="E28" s="138"/>
      <c r="F28" s="138"/>
      <c r="G28" s="138"/>
      <c r="H28" s="141">
        <f>H29+H61+H65+H76+H97+H112+H135+H140</f>
        <v>127280</v>
      </c>
      <c r="I28" s="141">
        <f>I29+I61+I65+I76+I97+I112+I135+I140</f>
        <v>123858.9</v>
      </c>
      <c r="J28" s="141">
        <f t="shared" si="11"/>
        <v>97.312146448774357</v>
      </c>
    </row>
    <row r="29" spans="1:10" ht="21" customHeight="1">
      <c r="A29" s="142" t="s">
        <v>9</v>
      </c>
      <c r="B29" s="234" t="s">
        <v>132</v>
      </c>
      <c r="C29" s="143">
        <v>980</v>
      </c>
      <c r="D29" s="144" t="s">
        <v>133</v>
      </c>
      <c r="E29" s="142"/>
      <c r="F29" s="142"/>
      <c r="G29" s="142"/>
      <c r="H29" s="145">
        <f>H30+H55+H58</f>
        <v>21234.399999999994</v>
      </c>
      <c r="I29" s="145">
        <f>I30+I55+I58</f>
        <v>19527.599999999995</v>
      </c>
      <c r="J29" s="145">
        <f t="shared" si="11"/>
        <v>91.962099235203254</v>
      </c>
    </row>
    <row r="30" spans="1:10" ht="54.75" customHeight="1">
      <c r="A30" s="35" t="s">
        <v>11</v>
      </c>
      <c r="B30" s="235" t="s">
        <v>148</v>
      </c>
      <c r="C30" s="36">
        <v>980</v>
      </c>
      <c r="D30" s="37" t="s">
        <v>27</v>
      </c>
      <c r="E30" s="37"/>
      <c r="F30" s="35"/>
      <c r="G30" s="35"/>
      <c r="H30" s="38">
        <f>H31+H35+H53</f>
        <v>19584.399999999994</v>
      </c>
      <c r="I30" s="38">
        <f t="shared" ref="I30" si="14">I31+I35+I53</f>
        <v>18940.999999999996</v>
      </c>
      <c r="J30" s="38">
        <f>I30/H30*100</f>
        <v>96.714732133739119</v>
      </c>
    </row>
    <row r="31" spans="1:10">
      <c r="A31" s="39" t="s">
        <v>13</v>
      </c>
      <c r="B31" s="231" t="s">
        <v>149</v>
      </c>
      <c r="C31" s="31">
        <v>980</v>
      </c>
      <c r="D31" s="40" t="s">
        <v>27</v>
      </c>
      <c r="E31" s="40" t="s">
        <v>25</v>
      </c>
      <c r="F31" s="39"/>
      <c r="G31" s="39"/>
      <c r="H31" s="116">
        <f t="shared" ref="H31" si="15">H32+H33</f>
        <v>1220</v>
      </c>
      <c r="I31" s="116">
        <f t="shared" ref="I31" si="16">I32+I33</f>
        <v>1217.2</v>
      </c>
      <c r="J31" s="33">
        <f t="shared" si="11"/>
        <v>99.770491803278688</v>
      </c>
    </row>
    <row r="32" spans="1:10" ht="20.25" customHeight="1">
      <c r="A32" s="42" t="s">
        <v>136</v>
      </c>
      <c r="B32" s="44" t="s">
        <v>14</v>
      </c>
      <c r="C32" s="17">
        <v>980</v>
      </c>
      <c r="D32" s="43" t="s">
        <v>27</v>
      </c>
      <c r="E32" s="43" t="s">
        <v>25</v>
      </c>
      <c r="F32" s="42" t="s">
        <v>109</v>
      </c>
      <c r="G32" s="42" t="s">
        <v>15</v>
      </c>
      <c r="H32" s="21">
        <v>1014</v>
      </c>
      <c r="I32" s="21">
        <v>1011.9</v>
      </c>
      <c r="J32" s="21">
        <f t="shared" si="11"/>
        <v>99.792899408284015</v>
      </c>
    </row>
    <row r="33" spans="1:10" ht="17.25" customHeight="1">
      <c r="A33" s="42" t="s">
        <v>137</v>
      </c>
      <c r="B33" s="44" t="s">
        <v>17</v>
      </c>
      <c r="C33" s="17">
        <v>980</v>
      </c>
      <c r="D33" s="43" t="s">
        <v>27</v>
      </c>
      <c r="E33" s="43" t="s">
        <v>25</v>
      </c>
      <c r="F33" s="42" t="s">
        <v>109</v>
      </c>
      <c r="G33" s="42" t="s">
        <v>18</v>
      </c>
      <c r="H33" s="21">
        <v>206</v>
      </c>
      <c r="I33" s="21">
        <v>205.3</v>
      </c>
      <c r="J33" s="21">
        <f t="shared" si="11"/>
        <v>99.660194174757294</v>
      </c>
    </row>
    <row r="34" spans="1:10" ht="18" customHeight="1">
      <c r="A34" s="39" t="s">
        <v>16</v>
      </c>
      <c r="B34" s="231" t="s">
        <v>150</v>
      </c>
      <c r="C34" s="31">
        <v>980</v>
      </c>
      <c r="D34" s="40" t="s">
        <v>27</v>
      </c>
      <c r="E34" s="40" t="s">
        <v>103</v>
      </c>
      <c r="F34" s="39"/>
      <c r="G34" s="39"/>
      <c r="H34" s="146">
        <f>H35+H53</f>
        <v>18364.399999999994</v>
      </c>
      <c r="I34" s="146">
        <f t="shared" ref="I34" si="17">I35+I53</f>
        <v>17723.799999999996</v>
      </c>
      <c r="J34" s="33">
        <f t="shared" ref="J34:J54" si="18">I34/H34*100</f>
        <v>96.511729215220768</v>
      </c>
    </row>
    <row r="35" spans="1:10" ht="33">
      <c r="A35" s="39" t="s">
        <v>151</v>
      </c>
      <c r="B35" s="231" t="s">
        <v>152</v>
      </c>
      <c r="C35" s="31">
        <v>980</v>
      </c>
      <c r="D35" s="40" t="s">
        <v>27</v>
      </c>
      <c r="E35" s="40" t="s">
        <v>28</v>
      </c>
      <c r="F35" s="39"/>
      <c r="G35" s="39"/>
      <c r="H35" s="41">
        <f>SUM(H36:H52)</f>
        <v>18359.399999999994</v>
      </c>
      <c r="I35" s="41">
        <f>SUM(I36:I52)</f>
        <v>17723.799999999996</v>
      </c>
      <c r="J35" s="33">
        <f t="shared" si="18"/>
        <v>96.538013224833065</v>
      </c>
    </row>
    <row r="36" spans="1:10">
      <c r="A36" s="42" t="s">
        <v>153</v>
      </c>
      <c r="B36" s="44" t="s">
        <v>14</v>
      </c>
      <c r="C36" s="17">
        <v>980</v>
      </c>
      <c r="D36" s="43" t="s">
        <v>27</v>
      </c>
      <c r="E36" s="43" t="s">
        <v>28</v>
      </c>
      <c r="F36" s="42" t="s">
        <v>109</v>
      </c>
      <c r="G36" s="42" t="s">
        <v>15</v>
      </c>
      <c r="H36" s="21">
        <v>11497.2</v>
      </c>
      <c r="I36" s="21">
        <v>11222.5</v>
      </c>
      <c r="J36" s="21">
        <f t="shared" si="18"/>
        <v>97.610722610722604</v>
      </c>
    </row>
    <row r="37" spans="1:10" ht="17.25" customHeight="1">
      <c r="A37" s="42" t="s">
        <v>154</v>
      </c>
      <c r="B37" s="44" t="s">
        <v>17</v>
      </c>
      <c r="C37" s="17">
        <v>980</v>
      </c>
      <c r="D37" s="43" t="s">
        <v>27</v>
      </c>
      <c r="E37" s="43" t="s">
        <v>28</v>
      </c>
      <c r="F37" s="42" t="s">
        <v>109</v>
      </c>
      <c r="G37" s="42" t="s">
        <v>18</v>
      </c>
      <c r="H37" s="21">
        <v>3238.3</v>
      </c>
      <c r="I37" s="21">
        <v>3069.6</v>
      </c>
      <c r="J37" s="21">
        <f t="shared" si="18"/>
        <v>94.790476484575237</v>
      </c>
    </row>
    <row r="38" spans="1:10">
      <c r="A38" s="42" t="s">
        <v>155</v>
      </c>
      <c r="B38" s="44" t="s">
        <v>23</v>
      </c>
      <c r="C38" s="17">
        <v>980</v>
      </c>
      <c r="D38" s="43" t="s">
        <v>27</v>
      </c>
      <c r="E38" s="43" t="s">
        <v>28</v>
      </c>
      <c r="F38" s="42" t="s">
        <v>111</v>
      </c>
      <c r="G38" s="42" t="s">
        <v>24</v>
      </c>
      <c r="H38" s="198">
        <v>80.099999999999994</v>
      </c>
      <c r="I38" s="21">
        <v>80</v>
      </c>
      <c r="J38" s="21">
        <f t="shared" si="18"/>
        <v>99.875156054931352</v>
      </c>
    </row>
    <row r="39" spans="1:10">
      <c r="A39" s="42" t="s">
        <v>156</v>
      </c>
      <c r="B39" s="44" t="s">
        <v>32</v>
      </c>
      <c r="C39" s="17">
        <v>980</v>
      </c>
      <c r="D39" s="43" t="s">
        <v>27</v>
      </c>
      <c r="E39" s="43" t="s">
        <v>28</v>
      </c>
      <c r="F39" s="42" t="s">
        <v>104</v>
      </c>
      <c r="G39" s="42" t="s">
        <v>33</v>
      </c>
      <c r="H39" s="21">
        <v>250.5</v>
      </c>
      <c r="I39" s="21">
        <v>226.7</v>
      </c>
      <c r="J39" s="21">
        <f t="shared" si="18"/>
        <v>90.499001996007976</v>
      </c>
    </row>
    <row r="40" spans="1:10">
      <c r="A40" s="42" t="s">
        <v>157</v>
      </c>
      <c r="B40" s="44" t="s">
        <v>43</v>
      </c>
      <c r="C40" s="17">
        <v>980</v>
      </c>
      <c r="D40" s="43" t="s">
        <v>27</v>
      </c>
      <c r="E40" s="43" t="s">
        <v>28</v>
      </c>
      <c r="F40" s="42" t="s">
        <v>104</v>
      </c>
      <c r="G40" s="42" t="s">
        <v>44</v>
      </c>
      <c r="H40" s="21">
        <v>515.4</v>
      </c>
      <c r="I40" s="21">
        <v>515.20000000000005</v>
      </c>
      <c r="J40" s="21">
        <f t="shared" si="18"/>
        <v>99.961195188203362</v>
      </c>
    </row>
    <row r="41" spans="1:10">
      <c r="A41" s="42" t="s">
        <v>158</v>
      </c>
      <c r="B41" s="44" t="s">
        <v>47</v>
      </c>
      <c r="C41" s="17">
        <v>980</v>
      </c>
      <c r="D41" s="43" t="s">
        <v>27</v>
      </c>
      <c r="E41" s="43" t="s">
        <v>28</v>
      </c>
      <c r="F41" s="42" t="s">
        <v>104</v>
      </c>
      <c r="G41" s="42" t="s">
        <v>48</v>
      </c>
      <c r="H41" s="21">
        <v>134.30000000000001</v>
      </c>
      <c r="I41" s="123">
        <v>132.6</v>
      </c>
      <c r="J41" s="21">
        <f t="shared" si="18"/>
        <v>98.73417721518986</v>
      </c>
    </row>
    <row r="42" spans="1:10">
      <c r="A42" s="42" t="s">
        <v>159</v>
      </c>
      <c r="B42" s="44" t="s">
        <v>49</v>
      </c>
      <c r="C42" s="17">
        <v>980</v>
      </c>
      <c r="D42" s="43" t="s">
        <v>27</v>
      </c>
      <c r="E42" s="43" t="s">
        <v>28</v>
      </c>
      <c r="F42" s="42" t="s">
        <v>104</v>
      </c>
      <c r="G42" s="42" t="s">
        <v>50</v>
      </c>
      <c r="H42" s="21">
        <v>167.4</v>
      </c>
      <c r="I42" s="21">
        <v>167.4</v>
      </c>
      <c r="J42" s="21">
        <f t="shared" si="18"/>
        <v>100</v>
      </c>
    </row>
    <row r="43" spans="1:10">
      <c r="A43" s="42" t="s">
        <v>160</v>
      </c>
      <c r="B43" s="44" t="s">
        <v>32</v>
      </c>
      <c r="C43" s="17">
        <v>980</v>
      </c>
      <c r="D43" s="43" t="s">
        <v>27</v>
      </c>
      <c r="E43" s="43" t="s">
        <v>28</v>
      </c>
      <c r="F43" s="42" t="s">
        <v>110</v>
      </c>
      <c r="G43" s="42" t="s">
        <v>33</v>
      </c>
      <c r="H43" s="198">
        <v>4.3</v>
      </c>
      <c r="I43" s="21">
        <v>4.3</v>
      </c>
      <c r="J43" s="21">
        <f t="shared" si="18"/>
        <v>100</v>
      </c>
    </row>
    <row r="44" spans="1:10">
      <c r="A44" s="42" t="s">
        <v>161</v>
      </c>
      <c r="B44" s="44" t="s">
        <v>34</v>
      </c>
      <c r="C44" s="17">
        <v>980</v>
      </c>
      <c r="D44" s="43" t="s">
        <v>27</v>
      </c>
      <c r="E44" s="43" t="s">
        <v>28</v>
      </c>
      <c r="F44" s="42" t="s">
        <v>110</v>
      </c>
      <c r="G44" s="42" t="s">
        <v>35</v>
      </c>
      <c r="H44" s="198">
        <v>54.8</v>
      </c>
      <c r="I44" s="21">
        <v>54.7</v>
      </c>
      <c r="J44" s="21">
        <f t="shared" si="18"/>
        <v>99.81751824817519</v>
      </c>
    </row>
    <row r="45" spans="1:10">
      <c r="A45" s="42" t="s">
        <v>162</v>
      </c>
      <c r="B45" s="44" t="s">
        <v>36</v>
      </c>
      <c r="C45" s="17">
        <v>980</v>
      </c>
      <c r="D45" s="43" t="s">
        <v>27</v>
      </c>
      <c r="E45" s="43" t="s">
        <v>28</v>
      </c>
      <c r="F45" s="42" t="s">
        <v>110</v>
      </c>
      <c r="G45" s="42" t="s">
        <v>37</v>
      </c>
      <c r="H45" s="21">
        <v>341.2</v>
      </c>
      <c r="I45" s="21">
        <v>270.8</v>
      </c>
      <c r="J45" s="21">
        <f t="shared" si="18"/>
        <v>79.366940211019937</v>
      </c>
    </row>
    <row r="46" spans="1:10">
      <c r="A46" s="42" t="s">
        <v>163</v>
      </c>
      <c r="B46" s="44" t="s">
        <v>38</v>
      </c>
      <c r="C46" s="42" t="s">
        <v>39</v>
      </c>
      <c r="D46" s="43" t="s">
        <v>27</v>
      </c>
      <c r="E46" s="43" t="s">
        <v>28</v>
      </c>
      <c r="F46" s="42" t="s">
        <v>110</v>
      </c>
      <c r="G46" s="42" t="s">
        <v>40</v>
      </c>
      <c r="H46" s="21">
        <v>163.6</v>
      </c>
      <c r="I46" s="21">
        <v>163.6</v>
      </c>
      <c r="J46" s="21">
        <f t="shared" si="18"/>
        <v>100</v>
      </c>
    </row>
    <row r="47" spans="1:10" ht="16.5" customHeight="1">
      <c r="A47" s="42" t="s">
        <v>164</v>
      </c>
      <c r="B47" s="44" t="s">
        <v>41</v>
      </c>
      <c r="C47" s="17">
        <v>980</v>
      </c>
      <c r="D47" s="43" t="s">
        <v>27</v>
      </c>
      <c r="E47" s="43" t="s">
        <v>28</v>
      </c>
      <c r="F47" s="42" t="s">
        <v>110</v>
      </c>
      <c r="G47" s="42" t="s">
        <v>42</v>
      </c>
      <c r="H47" s="21">
        <v>544.29999999999995</v>
      </c>
      <c r="I47" s="21">
        <v>502.6</v>
      </c>
      <c r="J47" s="21">
        <f t="shared" si="18"/>
        <v>92.338783758956467</v>
      </c>
    </row>
    <row r="48" spans="1:10">
      <c r="A48" s="42" t="s">
        <v>165</v>
      </c>
      <c r="B48" s="44" t="s">
        <v>43</v>
      </c>
      <c r="C48" s="17">
        <v>980</v>
      </c>
      <c r="D48" s="43" t="s">
        <v>27</v>
      </c>
      <c r="E48" s="43" t="s">
        <v>28</v>
      </c>
      <c r="F48" s="42" t="s">
        <v>110</v>
      </c>
      <c r="G48" s="42" t="s">
        <v>44</v>
      </c>
      <c r="H48" s="21">
        <v>1015.3</v>
      </c>
      <c r="I48" s="21">
        <v>980.1</v>
      </c>
      <c r="J48" s="21">
        <f t="shared" si="18"/>
        <v>96.53304442036837</v>
      </c>
    </row>
    <row r="49" spans="1:10" ht="19.5" customHeight="1">
      <c r="A49" s="42" t="s">
        <v>166</v>
      </c>
      <c r="B49" s="44" t="s">
        <v>47</v>
      </c>
      <c r="C49" s="17">
        <v>980</v>
      </c>
      <c r="D49" s="43" t="s">
        <v>27</v>
      </c>
      <c r="E49" s="43" t="s">
        <v>28</v>
      </c>
      <c r="F49" s="42" t="s">
        <v>110</v>
      </c>
      <c r="G49" s="42" t="s">
        <v>48</v>
      </c>
      <c r="H49" s="21">
        <v>112.1</v>
      </c>
      <c r="I49" s="21">
        <v>111</v>
      </c>
      <c r="J49" s="21">
        <f t="shared" si="18"/>
        <v>99.018733273862622</v>
      </c>
    </row>
    <row r="50" spans="1:10" ht="18.75" customHeight="1">
      <c r="A50" s="42" t="s">
        <v>167</v>
      </c>
      <c r="B50" s="44" t="s">
        <v>49</v>
      </c>
      <c r="C50" s="17">
        <v>980</v>
      </c>
      <c r="D50" s="43" t="s">
        <v>27</v>
      </c>
      <c r="E50" s="43" t="s">
        <v>28</v>
      </c>
      <c r="F50" s="42" t="s">
        <v>110</v>
      </c>
      <c r="G50" s="42" t="s">
        <v>50</v>
      </c>
      <c r="H50" s="21">
        <v>197.9</v>
      </c>
      <c r="I50" s="21">
        <v>197.8</v>
      </c>
      <c r="J50" s="21">
        <f t="shared" si="18"/>
        <v>99.949469429004552</v>
      </c>
    </row>
    <row r="51" spans="1:10" ht="18" customHeight="1">
      <c r="A51" s="42" t="s">
        <v>168</v>
      </c>
      <c r="B51" s="44" t="s">
        <v>45</v>
      </c>
      <c r="C51" s="17">
        <v>980</v>
      </c>
      <c r="D51" s="43" t="s">
        <v>27</v>
      </c>
      <c r="E51" s="43" t="s">
        <v>28</v>
      </c>
      <c r="F51" s="42" t="s">
        <v>98</v>
      </c>
      <c r="G51" s="42" t="s">
        <v>46</v>
      </c>
      <c r="H51" s="21">
        <v>7.1</v>
      </c>
      <c r="I51" s="21">
        <v>4.3</v>
      </c>
      <c r="J51" s="21">
        <f t="shared" si="18"/>
        <v>60.563380281690137</v>
      </c>
    </row>
    <row r="52" spans="1:10" ht="18" customHeight="1">
      <c r="A52" s="42" t="s">
        <v>313</v>
      </c>
      <c r="B52" s="44" t="s">
        <v>45</v>
      </c>
      <c r="C52" s="17">
        <v>980</v>
      </c>
      <c r="D52" s="43" t="s">
        <v>27</v>
      </c>
      <c r="E52" s="43" t="s">
        <v>28</v>
      </c>
      <c r="F52" s="42" t="s">
        <v>99</v>
      </c>
      <c r="G52" s="42" t="s">
        <v>46</v>
      </c>
      <c r="H52" s="21">
        <v>35.6</v>
      </c>
      <c r="I52" s="222">
        <v>20.6</v>
      </c>
      <c r="J52" s="21">
        <f>I52/H52*100</f>
        <v>57.865168539325836</v>
      </c>
    </row>
    <row r="53" spans="1:10" ht="51.75" customHeight="1">
      <c r="A53" s="39" t="s">
        <v>169</v>
      </c>
      <c r="B53" s="236" t="s">
        <v>171</v>
      </c>
      <c r="C53" s="45">
        <v>980</v>
      </c>
      <c r="D53" s="46" t="s">
        <v>27</v>
      </c>
      <c r="E53" s="46" t="s">
        <v>118</v>
      </c>
      <c r="F53" s="47"/>
      <c r="G53" s="47"/>
      <c r="H53" s="199">
        <f t="shared" ref="H53" si="19">H54</f>
        <v>5</v>
      </c>
      <c r="I53" s="121"/>
      <c r="J53" s="197">
        <f t="shared" si="18"/>
        <v>0</v>
      </c>
    </row>
    <row r="54" spans="1:10" ht="21" customHeight="1">
      <c r="A54" s="42" t="s">
        <v>170</v>
      </c>
      <c r="B54" s="44" t="s">
        <v>32</v>
      </c>
      <c r="C54" s="17">
        <v>980</v>
      </c>
      <c r="D54" s="43" t="s">
        <v>27</v>
      </c>
      <c r="E54" s="43" t="s">
        <v>118</v>
      </c>
      <c r="F54" s="42" t="s">
        <v>53</v>
      </c>
      <c r="G54" s="42" t="s">
        <v>33</v>
      </c>
      <c r="H54" s="198">
        <v>5</v>
      </c>
      <c r="I54" s="122">
        <v>0</v>
      </c>
      <c r="J54" s="122">
        <f t="shared" si="18"/>
        <v>0</v>
      </c>
    </row>
    <row r="55" spans="1:10" ht="18.75" customHeight="1">
      <c r="A55" s="35" t="s">
        <v>29</v>
      </c>
      <c r="B55" s="235" t="s">
        <v>172</v>
      </c>
      <c r="C55" s="36">
        <v>980</v>
      </c>
      <c r="D55" s="37" t="s">
        <v>54</v>
      </c>
      <c r="E55" s="35"/>
      <c r="F55" s="49"/>
      <c r="G55" s="49"/>
      <c r="H55" s="200">
        <f t="shared" ref="H55" si="20">H57</f>
        <v>1060</v>
      </c>
      <c r="I55" s="119">
        <f t="shared" ref="I55" si="21">I57</f>
        <v>0</v>
      </c>
      <c r="J55" s="119">
        <f t="shared" ref="J55:J63" si="22">I55/H55*100</f>
        <v>0</v>
      </c>
    </row>
    <row r="56" spans="1:10" ht="18.75" customHeight="1">
      <c r="A56" s="62" t="s">
        <v>31</v>
      </c>
      <c r="B56" s="237" t="s">
        <v>173</v>
      </c>
      <c r="C56" s="147">
        <v>980</v>
      </c>
      <c r="D56" s="148" t="s">
        <v>54</v>
      </c>
      <c r="E56" s="62" t="s">
        <v>55</v>
      </c>
      <c r="F56" s="63"/>
      <c r="G56" s="63"/>
      <c r="H56" s="201">
        <f t="shared" ref="H56" si="23">H57</f>
        <v>1060</v>
      </c>
      <c r="I56" s="120">
        <f t="shared" ref="I56" si="24">I57</f>
        <v>0</v>
      </c>
      <c r="J56" s="197">
        <f t="shared" si="22"/>
        <v>0</v>
      </c>
    </row>
    <row r="57" spans="1:10" ht="17.25" customHeight="1">
      <c r="A57" s="42" t="s">
        <v>140</v>
      </c>
      <c r="B57" s="44" t="s">
        <v>45</v>
      </c>
      <c r="C57" s="17">
        <v>980</v>
      </c>
      <c r="D57" s="43" t="s">
        <v>54</v>
      </c>
      <c r="E57" s="42" t="s">
        <v>55</v>
      </c>
      <c r="F57" s="42" t="s">
        <v>102</v>
      </c>
      <c r="G57" s="50">
        <v>290</v>
      </c>
      <c r="H57" s="198">
        <v>1060</v>
      </c>
      <c r="I57" s="122">
        <v>0</v>
      </c>
      <c r="J57" s="122">
        <f t="shared" si="22"/>
        <v>0</v>
      </c>
    </row>
    <row r="58" spans="1:10" ht="18.75" customHeight="1">
      <c r="A58" s="35" t="s">
        <v>51</v>
      </c>
      <c r="B58" s="238" t="s">
        <v>144</v>
      </c>
      <c r="C58" s="36">
        <v>980</v>
      </c>
      <c r="D58" s="37" t="s">
        <v>57</v>
      </c>
      <c r="E58" s="35"/>
      <c r="F58" s="49"/>
      <c r="G58" s="49"/>
      <c r="H58" s="38">
        <f t="shared" ref="H58" si="25">H60</f>
        <v>590</v>
      </c>
      <c r="I58" s="38">
        <f t="shared" ref="I58" si="26">I60</f>
        <v>586.6</v>
      </c>
      <c r="J58" s="191">
        <f t="shared" si="22"/>
        <v>99.423728813559336</v>
      </c>
    </row>
    <row r="59" spans="1:10" ht="53.25" customHeight="1">
      <c r="A59" s="48" t="s">
        <v>52</v>
      </c>
      <c r="B59" s="236" t="s">
        <v>314</v>
      </c>
      <c r="C59" s="45">
        <v>980</v>
      </c>
      <c r="D59" s="46" t="s">
        <v>57</v>
      </c>
      <c r="E59" s="48" t="s">
        <v>60</v>
      </c>
      <c r="F59" s="51"/>
      <c r="G59" s="51"/>
      <c r="H59" s="52">
        <f t="shared" ref="H59" si="27">H60</f>
        <v>590</v>
      </c>
      <c r="I59" s="52">
        <f t="shared" ref="I59" si="28">I60</f>
        <v>586.6</v>
      </c>
      <c r="J59" s="221">
        <f t="shared" si="22"/>
        <v>99.423728813559336</v>
      </c>
    </row>
    <row r="60" spans="1:10" ht="36.75" customHeight="1">
      <c r="A60" s="42" t="s">
        <v>147</v>
      </c>
      <c r="B60" s="44" t="s">
        <v>174</v>
      </c>
      <c r="C60" s="17">
        <v>980</v>
      </c>
      <c r="D60" s="43" t="s">
        <v>57</v>
      </c>
      <c r="E60" s="42" t="s">
        <v>60</v>
      </c>
      <c r="F60" s="42" t="s">
        <v>101</v>
      </c>
      <c r="G60" s="50">
        <v>242</v>
      </c>
      <c r="H60" s="21">
        <v>590</v>
      </c>
      <c r="I60" s="21">
        <v>586.6</v>
      </c>
      <c r="J60" s="21">
        <f>I60/H60*100</f>
        <v>99.423728813559336</v>
      </c>
    </row>
    <row r="61" spans="1:10" ht="19.5" customHeight="1">
      <c r="A61" s="142" t="s">
        <v>19</v>
      </c>
      <c r="B61" s="234" t="s">
        <v>175</v>
      </c>
      <c r="C61" s="143">
        <v>980</v>
      </c>
      <c r="D61" s="144" t="s">
        <v>176</v>
      </c>
      <c r="E61" s="142"/>
      <c r="F61" s="142"/>
      <c r="G61" s="142"/>
      <c r="H61" s="145">
        <f t="shared" ref="H61" si="29">H62</f>
        <v>368</v>
      </c>
      <c r="I61" s="145">
        <f t="shared" ref="I61" si="30">I62</f>
        <v>361.7</v>
      </c>
      <c r="J61" s="145">
        <f t="shared" si="22"/>
        <v>98.28804347826086</v>
      </c>
    </row>
    <row r="62" spans="1:10" ht="37.5" customHeight="1">
      <c r="A62" s="35" t="s">
        <v>21</v>
      </c>
      <c r="B62" s="235" t="s">
        <v>177</v>
      </c>
      <c r="C62" s="36">
        <v>980</v>
      </c>
      <c r="D62" s="37" t="s">
        <v>63</v>
      </c>
      <c r="E62" s="37"/>
      <c r="F62" s="49"/>
      <c r="G62" s="49"/>
      <c r="H62" s="38">
        <f t="shared" ref="H62" si="31">H64</f>
        <v>368</v>
      </c>
      <c r="I62" s="38">
        <f t="shared" ref="I62" si="32">I64</f>
        <v>361.7</v>
      </c>
      <c r="J62" s="38">
        <f t="shared" si="22"/>
        <v>98.28804347826086</v>
      </c>
    </row>
    <row r="63" spans="1:10" ht="50.25" customHeight="1">
      <c r="A63" s="62" t="s">
        <v>22</v>
      </c>
      <c r="B63" s="237" t="s">
        <v>178</v>
      </c>
      <c r="C63" s="147">
        <v>980</v>
      </c>
      <c r="D63" s="148" t="s">
        <v>63</v>
      </c>
      <c r="E63" s="148" t="s">
        <v>64</v>
      </c>
      <c r="F63" s="63"/>
      <c r="G63" s="63"/>
      <c r="H63" s="64">
        <f t="shared" ref="H63" si="33">H64</f>
        <v>368</v>
      </c>
      <c r="I63" s="64">
        <f t="shared" ref="I63" si="34">I64</f>
        <v>361.7</v>
      </c>
      <c r="J63" s="33">
        <f t="shared" si="22"/>
        <v>98.28804347826086</v>
      </c>
    </row>
    <row r="64" spans="1:10">
      <c r="A64" s="86" t="s">
        <v>179</v>
      </c>
      <c r="B64" s="239" t="s">
        <v>43</v>
      </c>
      <c r="C64" s="87">
        <v>980</v>
      </c>
      <c r="D64" s="88" t="s">
        <v>63</v>
      </c>
      <c r="E64" s="88" t="s">
        <v>64</v>
      </c>
      <c r="F64" s="89">
        <v>244</v>
      </c>
      <c r="G64" s="89">
        <v>226</v>
      </c>
      <c r="H64" s="90">
        <v>368</v>
      </c>
      <c r="I64" s="90">
        <v>361.7</v>
      </c>
      <c r="J64" s="21">
        <f t="shared" ref="J64:J71" si="35">I64/H64*100</f>
        <v>98.28804347826086</v>
      </c>
    </row>
    <row r="65" spans="1:10" ht="18.75">
      <c r="A65" s="149" t="s">
        <v>56</v>
      </c>
      <c r="B65" s="234" t="s">
        <v>180</v>
      </c>
      <c r="C65" s="143">
        <v>980</v>
      </c>
      <c r="D65" s="150" t="s">
        <v>181</v>
      </c>
      <c r="E65" s="150"/>
      <c r="F65" s="151"/>
      <c r="G65" s="151"/>
      <c r="H65" s="152">
        <f t="shared" ref="H65" si="36">H66</f>
        <v>73343</v>
      </c>
      <c r="I65" s="152">
        <f t="shared" ref="I65" si="37">I66</f>
        <v>73264.7</v>
      </c>
      <c r="J65" s="145">
        <f t="shared" si="35"/>
        <v>99.893241345459003</v>
      </c>
    </row>
    <row r="66" spans="1:10">
      <c r="A66" s="35" t="s">
        <v>58</v>
      </c>
      <c r="B66" s="235" t="s">
        <v>182</v>
      </c>
      <c r="C66" s="36">
        <v>980</v>
      </c>
      <c r="D66" s="37" t="s">
        <v>66</v>
      </c>
      <c r="E66" s="37"/>
      <c r="F66" s="49"/>
      <c r="G66" s="49"/>
      <c r="H66" s="38">
        <f t="shared" ref="H66" si="38">H67+H69</f>
        <v>73343</v>
      </c>
      <c r="I66" s="38">
        <f t="shared" ref="I66" si="39">I67+I69</f>
        <v>73264.7</v>
      </c>
      <c r="J66" s="38">
        <f t="shared" si="35"/>
        <v>99.893241345459003</v>
      </c>
    </row>
    <row r="67" spans="1:10" ht="33">
      <c r="A67" s="48" t="s">
        <v>183</v>
      </c>
      <c r="B67" s="240" t="s">
        <v>184</v>
      </c>
      <c r="C67" s="39" t="s">
        <v>39</v>
      </c>
      <c r="D67" s="39" t="s">
        <v>66</v>
      </c>
      <c r="E67" s="39" t="s">
        <v>120</v>
      </c>
      <c r="F67" s="39"/>
      <c r="G67" s="39"/>
      <c r="H67" s="202">
        <f t="shared" ref="H67" si="40">H68</f>
        <v>50</v>
      </c>
      <c r="I67" s="188">
        <f t="shared" ref="I67" si="41">I68</f>
        <v>26.7</v>
      </c>
      <c r="J67" s="33">
        <f t="shared" si="35"/>
        <v>53.400000000000006</v>
      </c>
    </row>
    <row r="68" spans="1:10">
      <c r="A68" s="98" t="s">
        <v>185</v>
      </c>
      <c r="B68" s="44" t="s">
        <v>43</v>
      </c>
      <c r="C68" s="42" t="s">
        <v>39</v>
      </c>
      <c r="D68" s="42" t="s">
        <v>66</v>
      </c>
      <c r="E68" s="42" t="s">
        <v>120</v>
      </c>
      <c r="F68" s="42" t="s">
        <v>110</v>
      </c>
      <c r="G68" s="42" t="s">
        <v>44</v>
      </c>
      <c r="H68" s="198">
        <v>50</v>
      </c>
      <c r="I68" s="123">
        <v>26.7</v>
      </c>
      <c r="J68" s="21">
        <f t="shared" si="35"/>
        <v>53.400000000000006</v>
      </c>
    </row>
    <row r="69" spans="1:10">
      <c r="A69" s="100" t="s">
        <v>186</v>
      </c>
      <c r="B69" s="241" t="s">
        <v>187</v>
      </c>
      <c r="C69" s="101">
        <v>980</v>
      </c>
      <c r="D69" s="102" t="s">
        <v>66</v>
      </c>
      <c r="E69" s="102" t="s">
        <v>188</v>
      </c>
      <c r="F69" s="103"/>
      <c r="G69" s="103"/>
      <c r="H69" s="203">
        <f>H70</f>
        <v>73293</v>
      </c>
      <c r="I69" s="203">
        <f>I70</f>
        <v>73238</v>
      </c>
      <c r="J69" s="33">
        <f t="shared" si="35"/>
        <v>99.924958727300023</v>
      </c>
    </row>
    <row r="70" spans="1:10" ht="33">
      <c r="A70" s="124" t="s">
        <v>189</v>
      </c>
      <c r="B70" s="242" t="s">
        <v>190</v>
      </c>
      <c r="C70" s="125">
        <v>980</v>
      </c>
      <c r="D70" s="126" t="s">
        <v>66</v>
      </c>
      <c r="E70" s="126" t="s">
        <v>125</v>
      </c>
      <c r="F70" s="127"/>
      <c r="G70" s="127"/>
      <c r="H70" s="204">
        <f>H71+H74</f>
        <v>73293</v>
      </c>
      <c r="I70" s="204">
        <f>I71+I74</f>
        <v>73238</v>
      </c>
      <c r="J70" s="33">
        <f t="shared" si="35"/>
        <v>99.924958727300023</v>
      </c>
    </row>
    <row r="71" spans="1:10" ht="49.5">
      <c r="A71" s="205" t="s">
        <v>191</v>
      </c>
      <c r="B71" s="243" t="s">
        <v>122</v>
      </c>
      <c r="C71" s="206">
        <v>980</v>
      </c>
      <c r="D71" s="207" t="s">
        <v>66</v>
      </c>
      <c r="E71" s="207" t="s">
        <v>123</v>
      </c>
      <c r="F71" s="208"/>
      <c r="G71" s="208"/>
      <c r="H71" s="210">
        <f>H72+H73</f>
        <v>72993</v>
      </c>
      <c r="I71" s="209">
        <f t="shared" ref="I71" si="42">I72+I73</f>
        <v>72949.7</v>
      </c>
      <c r="J71" s="21">
        <f t="shared" si="35"/>
        <v>99.940679243215101</v>
      </c>
    </row>
    <row r="72" spans="1:10">
      <c r="A72" s="99" t="s">
        <v>192</v>
      </c>
      <c r="B72" s="44" t="s">
        <v>43</v>
      </c>
      <c r="C72" s="104">
        <v>980</v>
      </c>
      <c r="D72" s="105" t="s">
        <v>66</v>
      </c>
      <c r="E72" s="105" t="s">
        <v>123</v>
      </c>
      <c r="F72" s="106">
        <v>244</v>
      </c>
      <c r="G72" s="106">
        <v>226</v>
      </c>
      <c r="H72" s="21">
        <v>67186.8</v>
      </c>
      <c r="I72" s="21">
        <v>67143.7</v>
      </c>
      <c r="J72" s="21">
        <f t="shared" ref="J72:J73" si="43">I72/H72*100</f>
        <v>99.935850494442363</v>
      </c>
    </row>
    <row r="73" spans="1:10">
      <c r="A73" s="99" t="s">
        <v>193</v>
      </c>
      <c r="B73" s="44" t="s">
        <v>47</v>
      </c>
      <c r="C73" s="104">
        <v>980</v>
      </c>
      <c r="D73" s="105" t="s">
        <v>66</v>
      </c>
      <c r="E73" s="105" t="s">
        <v>123</v>
      </c>
      <c r="F73" s="106">
        <v>244</v>
      </c>
      <c r="G73" s="106">
        <v>310</v>
      </c>
      <c r="H73" s="21">
        <v>5806.2</v>
      </c>
      <c r="I73" s="198">
        <v>5806</v>
      </c>
      <c r="J73" s="21">
        <f t="shared" si="43"/>
        <v>99.996555406289829</v>
      </c>
    </row>
    <row r="74" spans="1:10" ht="66">
      <c r="A74" s="205" t="s">
        <v>194</v>
      </c>
      <c r="B74" s="263" t="s">
        <v>195</v>
      </c>
      <c r="C74" s="211" t="s">
        <v>39</v>
      </c>
      <c r="D74" s="211" t="s">
        <v>66</v>
      </c>
      <c r="E74" s="211" t="s">
        <v>124</v>
      </c>
      <c r="F74" s="212"/>
      <c r="G74" s="212"/>
      <c r="H74" s="213">
        <f t="shared" ref="H74" si="44">H75</f>
        <v>300</v>
      </c>
      <c r="I74" s="229">
        <f t="shared" ref="I74" si="45">I75</f>
        <v>288.3</v>
      </c>
      <c r="J74" s="123">
        <f t="shared" ref="J74" si="46">I74/H74*100</f>
        <v>96.100000000000009</v>
      </c>
    </row>
    <row r="75" spans="1:10">
      <c r="A75" s="99" t="s">
        <v>196</v>
      </c>
      <c r="B75" s="44" t="s">
        <v>43</v>
      </c>
      <c r="C75" s="107">
        <v>980</v>
      </c>
      <c r="D75" s="108" t="s">
        <v>66</v>
      </c>
      <c r="E75" s="108" t="s">
        <v>124</v>
      </c>
      <c r="F75" s="109">
        <v>244</v>
      </c>
      <c r="G75" s="109">
        <v>226</v>
      </c>
      <c r="H75" s="21">
        <v>300</v>
      </c>
      <c r="I75" s="123">
        <v>288.3</v>
      </c>
      <c r="J75" s="123">
        <f t="shared" ref="J75:J83" si="47">I75/H75*100</f>
        <v>96.100000000000009</v>
      </c>
    </row>
    <row r="76" spans="1:10" ht="18.75">
      <c r="A76" s="153" t="s">
        <v>59</v>
      </c>
      <c r="B76" s="244" t="s">
        <v>197</v>
      </c>
      <c r="C76" s="154">
        <v>980</v>
      </c>
      <c r="D76" s="155" t="s">
        <v>198</v>
      </c>
      <c r="E76" s="155"/>
      <c r="F76" s="156"/>
      <c r="G76" s="156"/>
      <c r="H76" s="157">
        <f>H77+H80</f>
        <v>1839</v>
      </c>
      <c r="I76" s="157">
        <f>I77+I80</f>
        <v>1816.6999999999998</v>
      </c>
      <c r="J76" s="145">
        <f t="shared" si="47"/>
        <v>98.787384448069588</v>
      </c>
    </row>
    <row r="77" spans="1:10">
      <c r="A77" s="53" t="s">
        <v>61</v>
      </c>
      <c r="B77" s="245" t="s">
        <v>126</v>
      </c>
      <c r="C77" s="54">
        <v>980</v>
      </c>
      <c r="D77" s="91" t="s">
        <v>113</v>
      </c>
      <c r="E77" s="91"/>
      <c r="F77" s="56"/>
      <c r="G77" s="56"/>
      <c r="H77" s="92">
        <f t="shared" ref="H77" si="48">H79</f>
        <v>284</v>
      </c>
      <c r="I77" s="92">
        <f t="shared" ref="I77" si="49">I79</f>
        <v>281.10000000000002</v>
      </c>
      <c r="J77" s="38">
        <f t="shared" si="47"/>
        <v>98.978873239436624</v>
      </c>
    </row>
    <row r="78" spans="1:10" ht="66">
      <c r="A78" s="93" t="s">
        <v>199</v>
      </c>
      <c r="B78" s="246" t="s">
        <v>200</v>
      </c>
      <c r="C78" s="94">
        <v>980</v>
      </c>
      <c r="D78" s="95" t="s">
        <v>113</v>
      </c>
      <c r="E78" s="95" t="s">
        <v>128</v>
      </c>
      <c r="F78" s="96"/>
      <c r="G78" s="96"/>
      <c r="H78" s="97">
        <f t="shared" ref="H78" si="50">H79</f>
        <v>284</v>
      </c>
      <c r="I78" s="97">
        <f t="shared" ref="I78" si="51">I79</f>
        <v>281.10000000000002</v>
      </c>
      <c r="J78" s="33">
        <f t="shared" si="47"/>
        <v>98.978873239436624</v>
      </c>
    </row>
    <row r="79" spans="1:10">
      <c r="A79" s="110" t="s">
        <v>201</v>
      </c>
      <c r="B79" s="44" t="s">
        <v>43</v>
      </c>
      <c r="C79" s="111">
        <v>980</v>
      </c>
      <c r="D79" s="112" t="s">
        <v>113</v>
      </c>
      <c r="E79" s="112" t="s">
        <v>128</v>
      </c>
      <c r="F79" s="113">
        <v>244</v>
      </c>
      <c r="G79" s="113">
        <v>226</v>
      </c>
      <c r="H79" s="114">
        <v>284</v>
      </c>
      <c r="I79" s="114">
        <v>281.10000000000002</v>
      </c>
      <c r="J79" s="123">
        <f t="shared" si="47"/>
        <v>98.978873239436624</v>
      </c>
    </row>
    <row r="80" spans="1:10" ht="17.25" customHeight="1">
      <c r="A80" s="53" t="s">
        <v>202</v>
      </c>
      <c r="B80" s="245" t="s">
        <v>203</v>
      </c>
      <c r="C80" s="54">
        <v>980</v>
      </c>
      <c r="D80" s="55" t="s">
        <v>70</v>
      </c>
      <c r="E80" s="55"/>
      <c r="F80" s="56"/>
      <c r="G80" s="56"/>
      <c r="H80" s="214">
        <f>H81</f>
        <v>1555</v>
      </c>
      <c r="I80" s="57">
        <f t="shared" ref="I80" si="52">I81</f>
        <v>1535.6</v>
      </c>
      <c r="J80" s="38">
        <f t="shared" si="47"/>
        <v>98.752411575562689</v>
      </c>
    </row>
    <row r="81" spans="1:10">
      <c r="A81" s="93" t="s">
        <v>204</v>
      </c>
      <c r="B81" s="241" t="s">
        <v>187</v>
      </c>
      <c r="C81" s="94">
        <v>980</v>
      </c>
      <c r="D81" s="158" t="s">
        <v>70</v>
      </c>
      <c r="E81" s="48" t="s">
        <v>188</v>
      </c>
      <c r="F81" s="96"/>
      <c r="G81" s="96"/>
      <c r="H81" s="159">
        <f>H82+H87</f>
        <v>1555</v>
      </c>
      <c r="I81" s="159">
        <f>I82+I87</f>
        <v>1535.6</v>
      </c>
      <c r="J81" s="33">
        <f t="shared" si="47"/>
        <v>98.752411575562689</v>
      </c>
    </row>
    <row r="82" spans="1:10" ht="33">
      <c r="A82" s="48" t="s">
        <v>205</v>
      </c>
      <c r="B82" s="232" t="s">
        <v>324</v>
      </c>
      <c r="C82" s="45">
        <v>980</v>
      </c>
      <c r="D82" s="46" t="s">
        <v>70</v>
      </c>
      <c r="E82" s="48" t="s">
        <v>206</v>
      </c>
      <c r="F82" s="160"/>
      <c r="G82" s="160"/>
      <c r="H82" s="215">
        <f t="shared" ref="H82" si="53">H83</f>
        <v>1285</v>
      </c>
      <c r="I82" s="52">
        <f>I83</f>
        <v>1274</v>
      </c>
      <c r="J82" s="33">
        <f t="shared" si="47"/>
        <v>99.143968871595334</v>
      </c>
    </row>
    <row r="83" spans="1:10">
      <c r="A83" s="48" t="s">
        <v>207</v>
      </c>
      <c r="B83" s="232" t="s">
        <v>315</v>
      </c>
      <c r="C83" s="45">
        <v>980</v>
      </c>
      <c r="D83" s="46" t="s">
        <v>70</v>
      </c>
      <c r="E83" s="48" t="s">
        <v>72</v>
      </c>
      <c r="F83" s="160"/>
      <c r="G83" s="160"/>
      <c r="H83" s="52">
        <f>H85+H86+H84</f>
        <v>1285</v>
      </c>
      <c r="I83" s="52">
        <f>I85+I86+I84</f>
        <v>1274</v>
      </c>
      <c r="J83" s="33">
        <f t="shared" si="47"/>
        <v>99.143968871595334</v>
      </c>
    </row>
    <row r="84" spans="1:10">
      <c r="A84" s="47" t="s">
        <v>208</v>
      </c>
      <c r="B84" s="44" t="s">
        <v>34</v>
      </c>
      <c r="C84" s="60">
        <v>980</v>
      </c>
      <c r="D84" s="61" t="s">
        <v>70</v>
      </c>
      <c r="E84" s="47" t="s">
        <v>72</v>
      </c>
      <c r="F84" s="113">
        <v>244</v>
      </c>
      <c r="G84" s="113">
        <v>222</v>
      </c>
      <c r="H84" s="128">
        <v>34</v>
      </c>
      <c r="I84" s="223">
        <v>32.4</v>
      </c>
      <c r="J84" s="123">
        <f t="shared" ref="J84:J91" si="54">I84/H84*100</f>
        <v>95.294117647058812</v>
      </c>
    </row>
    <row r="85" spans="1:10" ht="19.5" customHeight="1">
      <c r="A85" s="47" t="s">
        <v>270</v>
      </c>
      <c r="B85" s="44" t="s">
        <v>43</v>
      </c>
      <c r="C85" s="60">
        <v>980</v>
      </c>
      <c r="D85" s="61" t="s">
        <v>70</v>
      </c>
      <c r="E85" s="47" t="s">
        <v>72</v>
      </c>
      <c r="F85" s="113">
        <v>244</v>
      </c>
      <c r="G85" s="113">
        <v>226</v>
      </c>
      <c r="H85" s="128">
        <v>1136</v>
      </c>
      <c r="I85" s="128">
        <v>1130.8</v>
      </c>
      <c r="J85" s="123">
        <f t="shared" si="54"/>
        <v>99.542253521126753</v>
      </c>
    </row>
    <row r="86" spans="1:10" ht="18.75" customHeight="1">
      <c r="A86" s="47" t="s">
        <v>272</v>
      </c>
      <c r="B86" s="44" t="s">
        <v>45</v>
      </c>
      <c r="C86" s="60">
        <v>980</v>
      </c>
      <c r="D86" s="61" t="s">
        <v>70</v>
      </c>
      <c r="E86" s="47" t="s">
        <v>72</v>
      </c>
      <c r="F86" s="113">
        <v>244</v>
      </c>
      <c r="G86" s="113">
        <v>290</v>
      </c>
      <c r="H86" s="216">
        <v>115</v>
      </c>
      <c r="I86" s="128">
        <v>110.8</v>
      </c>
      <c r="J86" s="123">
        <f t="shared" si="54"/>
        <v>96.347826086956516</v>
      </c>
    </row>
    <row r="87" spans="1:10" ht="53.25" customHeight="1">
      <c r="A87" s="62" t="s">
        <v>285</v>
      </c>
      <c r="B87" s="242" t="s">
        <v>323</v>
      </c>
      <c r="C87" s="45">
        <v>980</v>
      </c>
      <c r="D87" s="46" t="s">
        <v>70</v>
      </c>
      <c r="E87" s="48" t="s">
        <v>274</v>
      </c>
      <c r="F87" s="160"/>
      <c r="G87" s="160"/>
      <c r="H87" s="52">
        <f>H88+H91+H94</f>
        <v>270</v>
      </c>
      <c r="I87" s="52">
        <f>I88+I91+I94</f>
        <v>261.60000000000002</v>
      </c>
      <c r="J87" s="33">
        <f t="shared" si="54"/>
        <v>96.8888888888889</v>
      </c>
    </row>
    <row r="88" spans="1:10" ht="49.5">
      <c r="A88" s="62" t="s">
        <v>286</v>
      </c>
      <c r="B88" s="232" t="s">
        <v>283</v>
      </c>
      <c r="C88" s="45">
        <v>980</v>
      </c>
      <c r="D88" s="46" t="s">
        <v>70</v>
      </c>
      <c r="E88" s="48" t="s">
        <v>275</v>
      </c>
      <c r="F88" s="160"/>
      <c r="G88" s="160"/>
      <c r="H88" s="52">
        <f>H89+H90</f>
        <v>120</v>
      </c>
      <c r="I88" s="52">
        <f t="shared" ref="I88" si="55">I89+I90</f>
        <v>115.4</v>
      </c>
      <c r="J88" s="33">
        <f t="shared" si="54"/>
        <v>96.166666666666671</v>
      </c>
    </row>
    <row r="89" spans="1:10">
      <c r="A89" s="47" t="s">
        <v>287</v>
      </c>
      <c r="B89" s="44" t="s">
        <v>34</v>
      </c>
      <c r="C89" s="60">
        <v>980</v>
      </c>
      <c r="D89" s="61" t="s">
        <v>70</v>
      </c>
      <c r="E89" s="47" t="s">
        <v>275</v>
      </c>
      <c r="F89" s="113">
        <v>244</v>
      </c>
      <c r="G89" s="113">
        <v>222</v>
      </c>
      <c r="H89" s="128">
        <v>3</v>
      </c>
      <c r="I89" s="189">
        <v>0</v>
      </c>
      <c r="J89" s="122">
        <f t="shared" si="54"/>
        <v>0</v>
      </c>
    </row>
    <row r="90" spans="1:10" ht="16.5" customHeight="1">
      <c r="A90" s="47" t="s">
        <v>288</v>
      </c>
      <c r="B90" s="44" t="s">
        <v>43</v>
      </c>
      <c r="C90" s="60">
        <v>980</v>
      </c>
      <c r="D90" s="61" t="s">
        <v>70</v>
      </c>
      <c r="E90" s="47" t="s">
        <v>275</v>
      </c>
      <c r="F90" s="113">
        <v>244</v>
      </c>
      <c r="G90" s="113">
        <v>226</v>
      </c>
      <c r="H90" s="128">
        <v>117</v>
      </c>
      <c r="I90" s="189">
        <v>115.4</v>
      </c>
      <c r="J90" s="123">
        <f>I90/H90*100</f>
        <v>98.632478632478637</v>
      </c>
    </row>
    <row r="91" spans="1:10" ht="16.5" customHeight="1">
      <c r="A91" s="62" t="s">
        <v>289</v>
      </c>
      <c r="B91" s="232" t="s">
        <v>273</v>
      </c>
      <c r="C91" s="45">
        <v>980</v>
      </c>
      <c r="D91" s="46" t="s">
        <v>70</v>
      </c>
      <c r="E91" s="48" t="s">
        <v>280</v>
      </c>
      <c r="F91" s="160"/>
      <c r="G91" s="160"/>
      <c r="H91" s="52">
        <f>H92+H93</f>
        <v>55</v>
      </c>
      <c r="I91" s="52">
        <f t="shared" ref="I91" si="56">I92+I93</f>
        <v>51.6</v>
      </c>
      <c r="J91" s="33">
        <f t="shared" si="54"/>
        <v>93.818181818181827</v>
      </c>
    </row>
    <row r="92" spans="1:10">
      <c r="A92" s="47" t="s">
        <v>290</v>
      </c>
      <c r="B92" s="44" t="s">
        <v>43</v>
      </c>
      <c r="C92" s="60">
        <v>980</v>
      </c>
      <c r="D92" s="61" t="s">
        <v>70</v>
      </c>
      <c r="E92" s="47" t="s">
        <v>280</v>
      </c>
      <c r="F92" s="113">
        <v>244</v>
      </c>
      <c r="G92" s="113">
        <v>226</v>
      </c>
      <c r="H92" s="128">
        <v>41.6</v>
      </c>
      <c r="I92" s="223">
        <v>41.6</v>
      </c>
      <c r="J92" s="123">
        <f t="shared" ref="J92:J102" si="57">I92/H92*100</f>
        <v>100</v>
      </c>
    </row>
    <row r="93" spans="1:10">
      <c r="A93" s="47" t="s">
        <v>291</v>
      </c>
      <c r="B93" s="44" t="s">
        <v>45</v>
      </c>
      <c r="C93" s="60">
        <v>980</v>
      </c>
      <c r="D93" s="61" t="s">
        <v>70</v>
      </c>
      <c r="E93" s="47" t="s">
        <v>280</v>
      </c>
      <c r="F93" s="113">
        <v>244</v>
      </c>
      <c r="G93" s="113">
        <v>290</v>
      </c>
      <c r="H93" s="128">
        <v>13.4</v>
      </c>
      <c r="I93" s="223">
        <v>10</v>
      </c>
      <c r="J93" s="123">
        <f t="shared" si="57"/>
        <v>74.626865671641781</v>
      </c>
    </row>
    <row r="94" spans="1:10">
      <c r="A94" s="62" t="s">
        <v>292</v>
      </c>
      <c r="B94" s="247" t="s">
        <v>73</v>
      </c>
      <c r="C94" s="45">
        <v>980</v>
      </c>
      <c r="D94" s="46" t="s">
        <v>70</v>
      </c>
      <c r="E94" s="48" t="s">
        <v>281</v>
      </c>
      <c r="F94" s="160"/>
      <c r="G94" s="160"/>
      <c r="H94" s="52">
        <f t="shared" ref="H94:I94" si="58">H95+H96</f>
        <v>95</v>
      </c>
      <c r="I94" s="224">
        <f t="shared" si="58"/>
        <v>94.6</v>
      </c>
      <c r="J94" s="33">
        <f t="shared" si="57"/>
        <v>99.578947368421041</v>
      </c>
    </row>
    <row r="95" spans="1:10">
      <c r="A95" s="47" t="s">
        <v>293</v>
      </c>
      <c r="B95" s="44" t="s">
        <v>43</v>
      </c>
      <c r="C95" s="60">
        <v>980</v>
      </c>
      <c r="D95" s="61" t="s">
        <v>70</v>
      </c>
      <c r="E95" s="47" t="s">
        <v>281</v>
      </c>
      <c r="F95" s="113">
        <v>244</v>
      </c>
      <c r="G95" s="113">
        <v>226</v>
      </c>
      <c r="H95" s="216">
        <v>73.400000000000006</v>
      </c>
      <c r="I95" s="223">
        <v>73</v>
      </c>
      <c r="J95" s="123">
        <f t="shared" si="57"/>
        <v>99.4550408719346</v>
      </c>
    </row>
    <row r="96" spans="1:10" ht="18.75" customHeight="1">
      <c r="A96" s="47" t="s">
        <v>294</v>
      </c>
      <c r="B96" s="44" t="s">
        <v>45</v>
      </c>
      <c r="C96" s="60">
        <v>980</v>
      </c>
      <c r="D96" s="61" t="s">
        <v>70</v>
      </c>
      <c r="E96" s="47" t="s">
        <v>281</v>
      </c>
      <c r="F96" s="113">
        <v>244</v>
      </c>
      <c r="G96" s="113">
        <v>290</v>
      </c>
      <c r="H96" s="128">
        <v>21.6</v>
      </c>
      <c r="I96" s="223">
        <v>21.6</v>
      </c>
      <c r="J96" s="123">
        <f t="shared" si="57"/>
        <v>100</v>
      </c>
    </row>
    <row r="97" spans="1:10" ht="19.5" customHeight="1">
      <c r="A97" s="149" t="s">
        <v>62</v>
      </c>
      <c r="B97" s="234" t="s">
        <v>209</v>
      </c>
      <c r="C97" s="149" t="s">
        <v>39</v>
      </c>
      <c r="D97" s="149" t="s">
        <v>210</v>
      </c>
      <c r="E97" s="149"/>
      <c r="F97" s="149"/>
      <c r="G97" s="149"/>
      <c r="H97" s="152">
        <f t="shared" ref="H97:H98" si="59">H98</f>
        <v>10239</v>
      </c>
      <c r="I97" s="152">
        <f>I98</f>
        <v>10154.699999999999</v>
      </c>
      <c r="J97" s="145">
        <f t="shared" si="57"/>
        <v>99.176677409903306</v>
      </c>
    </row>
    <row r="98" spans="1:10" ht="16.5" customHeight="1">
      <c r="A98" s="53" t="s">
        <v>119</v>
      </c>
      <c r="B98" s="248" t="s">
        <v>211</v>
      </c>
      <c r="C98" s="54">
        <v>980</v>
      </c>
      <c r="D98" s="55" t="s">
        <v>75</v>
      </c>
      <c r="E98" s="35"/>
      <c r="F98" s="56"/>
      <c r="G98" s="56"/>
      <c r="H98" s="57">
        <f t="shared" si="59"/>
        <v>10239</v>
      </c>
      <c r="I98" s="57">
        <f>I99</f>
        <v>10154.699999999999</v>
      </c>
      <c r="J98" s="38">
        <f t="shared" si="57"/>
        <v>99.176677409903306</v>
      </c>
    </row>
    <row r="99" spans="1:10" ht="19.5" customHeight="1">
      <c r="A99" s="93" t="s">
        <v>121</v>
      </c>
      <c r="B99" s="241" t="s">
        <v>284</v>
      </c>
      <c r="C99" s="94">
        <v>980</v>
      </c>
      <c r="D99" s="158" t="s">
        <v>75</v>
      </c>
      <c r="E99" s="48" t="s">
        <v>188</v>
      </c>
      <c r="F99" s="96"/>
      <c r="G99" s="96"/>
      <c r="H99" s="159">
        <f>H101+H105+H108</f>
        <v>10239</v>
      </c>
      <c r="I99" s="159">
        <f>I100</f>
        <v>10154.699999999999</v>
      </c>
      <c r="J99" s="33">
        <f t="shared" si="57"/>
        <v>99.176677409903306</v>
      </c>
    </row>
    <row r="100" spans="1:10" ht="51.75" customHeight="1">
      <c r="A100" s="62" t="s">
        <v>212</v>
      </c>
      <c r="B100" s="241" t="s">
        <v>295</v>
      </c>
      <c r="C100" s="62" t="s">
        <v>39</v>
      </c>
      <c r="D100" s="62" t="s">
        <v>75</v>
      </c>
      <c r="E100" s="62" t="s">
        <v>304</v>
      </c>
      <c r="F100" s="62"/>
      <c r="G100" s="62"/>
      <c r="H100" s="64">
        <f>H101+H105+H108</f>
        <v>10239</v>
      </c>
      <c r="I100" s="64">
        <f>I101+I105+I108</f>
        <v>10154.699999999999</v>
      </c>
      <c r="J100" s="33">
        <f t="shared" si="57"/>
        <v>99.176677409903306</v>
      </c>
    </row>
    <row r="101" spans="1:10" ht="34.5" customHeight="1">
      <c r="A101" s="176" t="s">
        <v>213</v>
      </c>
      <c r="B101" s="237" t="s">
        <v>282</v>
      </c>
      <c r="C101" s="62" t="s">
        <v>39</v>
      </c>
      <c r="D101" s="62" t="s">
        <v>75</v>
      </c>
      <c r="E101" s="62" t="s">
        <v>76</v>
      </c>
      <c r="F101" s="62"/>
      <c r="G101" s="62"/>
      <c r="H101" s="64">
        <f t="shared" ref="H101" si="60">H103+H104+H102</f>
        <v>8150</v>
      </c>
      <c r="I101" s="64">
        <f>I103+I104+I102</f>
        <v>8067</v>
      </c>
      <c r="J101" s="33">
        <f t="shared" si="57"/>
        <v>98.981595092024548</v>
      </c>
    </row>
    <row r="102" spans="1:10">
      <c r="A102" s="42" t="s">
        <v>296</v>
      </c>
      <c r="B102" s="44" t="s">
        <v>34</v>
      </c>
      <c r="C102" s="42" t="s">
        <v>39</v>
      </c>
      <c r="D102" s="42" t="s">
        <v>75</v>
      </c>
      <c r="E102" s="42" t="s">
        <v>76</v>
      </c>
      <c r="F102" s="89">
        <v>244</v>
      </c>
      <c r="G102" s="42" t="s">
        <v>35</v>
      </c>
      <c r="H102" s="217">
        <v>72.5</v>
      </c>
      <c r="I102" s="21">
        <v>71.8</v>
      </c>
      <c r="J102" s="21">
        <f t="shared" si="57"/>
        <v>99.034482758620683</v>
      </c>
    </row>
    <row r="103" spans="1:10">
      <c r="A103" s="42" t="s">
        <v>297</v>
      </c>
      <c r="B103" s="44" t="s">
        <v>43</v>
      </c>
      <c r="C103" s="42" t="s">
        <v>39</v>
      </c>
      <c r="D103" s="42" t="s">
        <v>75</v>
      </c>
      <c r="E103" s="42" t="s">
        <v>76</v>
      </c>
      <c r="F103" s="89">
        <v>244</v>
      </c>
      <c r="G103" s="42" t="s">
        <v>44</v>
      </c>
      <c r="H103" s="217">
        <v>6707</v>
      </c>
      <c r="I103" s="21">
        <v>6625.5</v>
      </c>
      <c r="J103" s="21">
        <f t="shared" ref="J103:J104" si="61">I103/H103*100</f>
        <v>98.78485164753242</v>
      </c>
    </row>
    <row r="104" spans="1:10">
      <c r="A104" s="42" t="s">
        <v>298</v>
      </c>
      <c r="B104" s="44" t="s">
        <v>45</v>
      </c>
      <c r="C104" s="42" t="s">
        <v>39</v>
      </c>
      <c r="D104" s="42" t="s">
        <v>75</v>
      </c>
      <c r="E104" s="42" t="s">
        <v>76</v>
      </c>
      <c r="F104" s="89">
        <v>244</v>
      </c>
      <c r="G104" s="42" t="s">
        <v>46</v>
      </c>
      <c r="H104" s="21">
        <v>1370.5</v>
      </c>
      <c r="I104" s="190">
        <v>1369.7</v>
      </c>
      <c r="J104" s="21">
        <f t="shared" si="61"/>
        <v>99.941627143378327</v>
      </c>
    </row>
    <row r="105" spans="1:10" ht="18" customHeight="1">
      <c r="A105" s="176" t="s">
        <v>269</v>
      </c>
      <c r="B105" s="237" t="s">
        <v>276</v>
      </c>
      <c r="C105" s="62" t="s">
        <v>39</v>
      </c>
      <c r="D105" s="62" t="s">
        <v>75</v>
      </c>
      <c r="E105" s="62" t="s">
        <v>278</v>
      </c>
      <c r="F105" s="62"/>
      <c r="G105" s="62"/>
      <c r="H105" s="64">
        <f>H106+H107</f>
        <v>458</v>
      </c>
      <c r="I105" s="64">
        <f t="shared" ref="I105" si="62">I106+I107</f>
        <v>457.3</v>
      </c>
      <c r="J105" s="221">
        <f>I105/H105*100</f>
        <v>99.8471615720524</v>
      </c>
    </row>
    <row r="106" spans="1:10">
      <c r="A106" s="42" t="s">
        <v>299</v>
      </c>
      <c r="B106" s="44" t="s">
        <v>43</v>
      </c>
      <c r="C106" s="42" t="s">
        <v>39</v>
      </c>
      <c r="D106" s="42" t="s">
        <v>75</v>
      </c>
      <c r="E106" s="42" t="s">
        <v>278</v>
      </c>
      <c r="F106" s="89">
        <v>244</v>
      </c>
      <c r="G106" s="42" t="s">
        <v>44</v>
      </c>
      <c r="H106" s="217">
        <v>404</v>
      </c>
      <c r="I106" s="225">
        <v>403.3</v>
      </c>
      <c r="J106" s="21">
        <f t="shared" ref="J106:J111" si="63">I106/H106*100</f>
        <v>99.82673267326733</v>
      </c>
    </row>
    <row r="107" spans="1:10">
      <c r="A107" s="42" t="s">
        <v>300</v>
      </c>
      <c r="B107" s="44" t="s">
        <v>45</v>
      </c>
      <c r="C107" s="42" t="s">
        <v>39</v>
      </c>
      <c r="D107" s="42" t="s">
        <v>75</v>
      </c>
      <c r="E107" s="42" t="s">
        <v>278</v>
      </c>
      <c r="F107" s="89">
        <v>244</v>
      </c>
      <c r="G107" s="42" t="s">
        <v>46</v>
      </c>
      <c r="H107" s="21">
        <v>54</v>
      </c>
      <c r="I107" s="123">
        <v>54</v>
      </c>
      <c r="J107" s="123">
        <f t="shared" si="63"/>
        <v>100</v>
      </c>
    </row>
    <row r="108" spans="1:10">
      <c r="A108" s="176" t="s">
        <v>271</v>
      </c>
      <c r="B108" s="237" t="s">
        <v>277</v>
      </c>
      <c r="C108" s="62" t="s">
        <v>39</v>
      </c>
      <c r="D108" s="62" t="s">
        <v>75</v>
      </c>
      <c r="E108" s="62" t="s">
        <v>279</v>
      </c>
      <c r="F108" s="62"/>
      <c r="G108" s="62"/>
      <c r="H108" s="64">
        <f>H110+H111+H109</f>
        <v>1630.9999999999998</v>
      </c>
      <c r="I108" s="226">
        <f>I110+I111+I109</f>
        <v>1630.3999999999999</v>
      </c>
      <c r="J108" s="221">
        <f>I108/H108*100</f>
        <v>99.963212752912341</v>
      </c>
    </row>
    <row r="109" spans="1:10">
      <c r="A109" s="74" t="s">
        <v>301</v>
      </c>
      <c r="B109" s="44" t="s">
        <v>34</v>
      </c>
      <c r="C109" s="42" t="s">
        <v>39</v>
      </c>
      <c r="D109" s="42" t="s">
        <v>75</v>
      </c>
      <c r="E109" s="42" t="s">
        <v>279</v>
      </c>
      <c r="F109" s="89">
        <v>244</v>
      </c>
      <c r="G109" s="42" t="s">
        <v>35</v>
      </c>
      <c r="H109" s="21">
        <v>33.6</v>
      </c>
      <c r="I109" s="123">
        <v>33.6</v>
      </c>
      <c r="J109" s="21">
        <f t="shared" si="63"/>
        <v>100</v>
      </c>
    </row>
    <row r="110" spans="1:10" ht="18" customHeight="1">
      <c r="A110" s="42" t="s">
        <v>302</v>
      </c>
      <c r="B110" s="44" t="s">
        <v>43</v>
      </c>
      <c r="C110" s="42" t="s">
        <v>39</v>
      </c>
      <c r="D110" s="42" t="s">
        <v>75</v>
      </c>
      <c r="E110" s="42" t="s">
        <v>279</v>
      </c>
      <c r="F110" s="89">
        <v>244</v>
      </c>
      <c r="G110" s="42" t="s">
        <v>44</v>
      </c>
      <c r="H110" s="21">
        <v>1532.8</v>
      </c>
      <c r="I110" s="123">
        <v>1532.3</v>
      </c>
      <c r="J110" s="21">
        <f t="shared" si="63"/>
        <v>99.967379958246354</v>
      </c>
    </row>
    <row r="111" spans="1:10">
      <c r="A111" s="42" t="s">
        <v>303</v>
      </c>
      <c r="B111" s="44" t="s">
        <v>45</v>
      </c>
      <c r="C111" s="42" t="s">
        <v>39</v>
      </c>
      <c r="D111" s="42" t="s">
        <v>75</v>
      </c>
      <c r="E111" s="42" t="s">
        <v>279</v>
      </c>
      <c r="F111" s="89">
        <v>244</v>
      </c>
      <c r="G111" s="42" t="s">
        <v>46</v>
      </c>
      <c r="H111" s="21">
        <v>64.599999999999994</v>
      </c>
      <c r="I111" s="123">
        <v>64.5</v>
      </c>
      <c r="J111" s="21">
        <f t="shared" si="63"/>
        <v>99.845201238390104</v>
      </c>
    </row>
    <row r="112" spans="1:10" ht="18" customHeight="1">
      <c r="A112" s="149" t="s">
        <v>65</v>
      </c>
      <c r="B112" s="234" t="s">
        <v>214</v>
      </c>
      <c r="C112" s="149" t="s">
        <v>39</v>
      </c>
      <c r="D112" s="149" t="s">
        <v>215</v>
      </c>
      <c r="E112" s="149"/>
      <c r="F112" s="149"/>
      <c r="G112" s="149"/>
      <c r="H112" s="152">
        <f>H113+H116</f>
        <v>17869.600000000002</v>
      </c>
      <c r="I112" s="152">
        <f>I113+I116</f>
        <v>16372.3</v>
      </c>
      <c r="J112" s="145">
        <f t="shared" ref="J112:J117" si="64">I112/H112*100</f>
        <v>91.620965214666242</v>
      </c>
    </row>
    <row r="113" spans="1:10">
      <c r="A113" s="35" t="s">
        <v>67</v>
      </c>
      <c r="B113" s="235" t="s">
        <v>216</v>
      </c>
      <c r="C113" s="35" t="s">
        <v>39</v>
      </c>
      <c r="D113" s="35" t="s">
        <v>92</v>
      </c>
      <c r="E113" s="35"/>
      <c r="F113" s="35"/>
      <c r="G113" s="35"/>
      <c r="H113" s="193">
        <f t="shared" ref="H113" si="65">H114</f>
        <v>167.2</v>
      </c>
      <c r="I113" s="200">
        <f t="shared" ref="I113" si="66">I114</f>
        <v>163.69999999999999</v>
      </c>
      <c r="J113" s="200">
        <f t="shared" si="64"/>
        <v>97.906698564593299</v>
      </c>
    </row>
    <row r="114" spans="1:10" ht="33">
      <c r="A114" s="48" t="s">
        <v>127</v>
      </c>
      <c r="B114" s="232" t="s">
        <v>217</v>
      </c>
      <c r="C114" s="48" t="s">
        <v>39</v>
      </c>
      <c r="D114" s="48" t="s">
        <v>92</v>
      </c>
      <c r="E114" s="48" t="s">
        <v>93</v>
      </c>
      <c r="F114" s="48"/>
      <c r="G114" s="48"/>
      <c r="H114" s="194">
        <f>H115</f>
        <v>167.2</v>
      </c>
      <c r="I114" s="194">
        <f>I115</f>
        <v>163.69999999999999</v>
      </c>
      <c r="J114" s="227">
        <f t="shared" si="64"/>
        <v>97.906698564593299</v>
      </c>
    </row>
    <row r="115" spans="1:10">
      <c r="A115" s="42" t="s">
        <v>316</v>
      </c>
      <c r="B115" s="44" t="s">
        <v>94</v>
      </c>
      <c r="C115" s="42" t="s">
        <v>39</v>
      </c>
      <c r="D115" s="42" t="s">
        <v>92</v>
      </c>
      <c r="E115" s="42" t="s">
        <v>93</v>
      </c>
      <c r="F115" s="42" t="s">
        <v>112</v>
      </c>
      <c r="G115" s="42" t="s">
        <v>95</v>
      </c>
      <c r="H115" s="195">
        <v>167.2</v>
      </c>
      <c r="I115" s="198">
        <v>163.69999999999999</v>
      </c>
      <c r="J115" s="198">
        <f t="shared" si="64"/>
        <v>97.906698564593299</v>
      </c>
    </row>
    <row r="116" spans="1:10">
      <c r="A116" s="35" t="s">
        <v>68</v>
      </c>
      <c r="B116" s="235" t="s">
        <v>90</v>
      </c>
      <c r="C116" s="36">
        <v>980</v>
      </c>
      <c r="D116" s="37" t="s">
        <v>78</v>
      </c>
      <c r="E116" s="35"/>
      <c r="F116" s="35"/>
      <c r="G116" s="35"/>
      <c r="H116" s="58">
        <f>H117+H128</f>
        <v>17702.400000000001</v>
      </c>
      <c r="I116" s="58">
        <f>I117+I128</f>
        <v>16208.599999999999</v>
      </c>
      <c r="J116" s="38">
        <f t="shared" si="64"/>
        <v>91.561596167751247</v>
      </c>
    </row>
    <row r="117" spans="1:10">
      <c r="A117" s="48" t="s">
        <v>218</v>
      </c>
      <c r="B117" s="232" t="s">
        <v>219</v>
      </c>
      <c r="C117" s="45">
        <v>980</v>
      </c>
      <c r="D117" s="46" t="s">
        <v>78</v>
      </c>
      <c r="E117" s="46" t="s">
        <v>30</v>
      </c>
      <c r="F117" s="48"/>
      <c r="G117" s="48"/>
      <c r="H117" s="52">
        <f>H121+H122+H123+H124+H125+H126+H127+H118+H119+H120</f>
        <v>4448.8999999999996</v>
      </c>
      <c r="I117" s="52">
        <f t="shared" ref="I117" si="67">I121+I122+I123+I124+I125+I126+I127+I118+I119+I120</f>
        <v>4286.7999999999993</v>
      </c>
      <c r="J117" s="221">
        <f t="shared" si="64"/>
        <v>96.356402706286943</v>
      </c>
    </row>
    <row r="118" spans="1:10">
      <c r="A118" s="78" t="s">
        <v>220</v>
      </c>
      <c r="B118" s="44" t="s">
        <v>14</v>
      </c>
      <c r="C118" s="79">
        <v>980</v>
      </c>
      <c r="D118" s="80" t="s">
        <v>78</v>
      </c>
      <c r="E118" s="80" t="s">
        <v>30</v>
      </c>
      <c r="F118" s="78" t="s">
        <v>109</v>
      </c>
      <c r="G118" s="42" t="s">
        <v>15</v>
      </c>
      <c r="H118" s="217">
        <v>812</v>
      </c>
      <c r="I118" s="217">
        <v>805.4</v>
      </c>
      <c r="J118" s="198">
        <f t="shared" ref="J118:J120" si="68">I118/H118*100</f>
        <v>99.187192118226591</v>
      </c>
    </row>
    <row r="119" spans="1:10">
      <c r="A119" s="78" t="s">
        <v>221</v>
      </c>
      <c r="B119" s="44" t="s">
        <v>17</v>
      </c>
      <c r="C119" s="79">
        <v>980</v>
      </c>
      <c r="D119" s="80" t="s">
        <v>78</v>
      </c>
      <c r="E119" s="80" t="s">
        <v>30</v>
      </c>
      <c r="F119" s="78" t="s">
        <v>109</v>
      </c>
      <c r="G119" s="42" t="s">
        <v>18</v>
      </c>
      <c r="H119" s="217">
        <v>189.7</v>
      </c>
      <c r="I119" s="217">
        <v>133.9</v>
      </c>
      <c r="J119" s="198">
        <f t="shared" si="68"/>
        <v>70.585134422772811</v>
      </c>
    </row>
    <row r="120" spans="1:10">
      <c r="A120" s="78" t="s">
        <v>222</v>
      </c>
      <c r="B120" s="44" t="s">
        <v>23</v>
      </c>
      <c r="C120" s="79">
        <v>980</v>
      </c>
      <c r="D120" s="80" t="s">
        <v>78</v>
      </c>
      <c r="E120" s="80" t="s">
        <v>30</v>
      </c>
      <c r="F120" s="78" t="s">
        <v>111</v>
      </c>
      <c r="G120" s="42" t="s">
        <v>24</v>
      </c>
      <c r="H120" s="217">
        <v>38.9</v>
      </c>
      <c r="I120" s="217">
        <v>38.9</v>
      </c>
      <c r="J120" s="198">
        <f t="shared" si="68"/>
        <v>100</v>
      </c>
    </row>
    <row r="121" spans="1:10">
      <c r="A121" s="78" t="s">
        <v>223</v>
      </c>
      <c r="B121" s="44" t="s">
        <v>14</v>
      </c>
      <c r="C121" s="79">
        <v>980</v>
      </c>
      <c r="D121" s="80" t="s">
        <v>78</v>
      </c>
      <c r="E121" s="80" t="s">
        <v>30</v>
      </c>
      <c r="F121" s="78" t="s">
        <v>53</v>
      </c>
      <c r="G121" s="42" t="s">
        <v>15</v>
      </c>
      <c r="H121" s="21">
        <v>2443</v>
      </c>
      <c r="I121" s="190">
        <v>2411.6999999999998</v>
      </c>
      <c r="J121" s="123">
        <f>I121/H121*100</f>
        <v>98.718788374948829</v>
      </c>
    </row>
    <row r="122" spans="1:10">
      <c r="A122" s="78" t="s">
        <v>224</v>
      </c>
      <c r="B122" s="44" t="s">
        <v>17</v>
      </c>
      <c r="C122" s="79">
        <v>980</v>
      </c>
      <c r="D122" s="80" t="s">
        <v>78</v>
      </c>
      <c r="E122" s="80" t="s">
        <v>30</v>
      </c>
      <c r="F122" s="78" t="s">
        <v>53</v>
      </c>
      <c r="G122" s="42" t="s">
        <v>18</v>
      </c>
      <c r="H122" s="21">
        <v>737.8</v>
      </c>
      <c r="I122" s="190">
        <v>728.4</v>
      </c>
      <c r="J122" s="123">
        <f t="shared" ref="J122:J127" si="69">I122/H122*100</f>
        <v>98.725941989699109</v>
      </c>
    </row>
    <row r="123" spans="1:10">
      <c r="A123" s="78" t="s">
        <v>225</v>
      </c>
      <c r="B123" s="249" t="s">
        <v>32</v>
      </c>
      <c r="C123" s="79">
        <v>980</v>
      </c>
      <c r="D123" s="80" t="s">
        <v>78</v>
      </c>
      <c r="E123" s="80" t="s">
        <v>30</v>
      </c>
      <c r="F123" s="78" t="s">
        <v>53</v>
      </c>
      <c r="G123" s="42" t="s">
        <v>33</v>
      </c>
      <c r="H123" s="21">
        <v>9</v>
      </c>
      <c r="I123" s="123">
        <v>9</v>
      </c>
      <c r="J123" s="123">
        <f t="shared" si="69"/>
        <v>100</v>
      </c>
    </row>
    <row r="124" spans="1:10">
      <c r="A124" s="78" t="s">
        <v>226</v>
      </c>
      <c r="B124" s="249" t="s">
        <v>34</v>
      </c>
      <c r="C124" s="79">
        <v>980</v>
      </c>
      <c r="D124" s="80" t="s">
        <v>78</v>
      </c>
      <c r="E124" s="80" t="s">
        <v>30</v>
      </c>
      <c r="F124" s="78" t="s">
        <v>53</v>
      </c>
      <c r="G124" s="42" t="s">
        <v>35</v>
      </c>
      <c r="H124" s="198">
        <v>46</v>
      </c>
      <c r="I124" s="190">
        <v>41.7</v>
      </c>
      <c r="J124" s="123">
        <f t="shared" si="69"/>
        <v>90.652173913043484</v>
      </c>
    </row>
    <row r="125" spans="1:10">
      <c r="A125" s="78" t="s">
        <v>320</v>
      </c>
      <c r="B125" s="249" t="s">
        <v>43</v>
      </c>
      <c r="C125" s="79">
        <v>980</v>
      </c>
      <c r="D125" s="80" t="s">
        <v>78</v>
      </c>
      <c r="E125" s="80" t="s">
        <v>30</v>
      </c>
      <c r="F125" s="78" t="s">
        <v>53</v>
      </c>
      <c r="G125" s="42" t="s">
        <v>44</v>
      </c>
      <c r="H125" s="21">
        <v>19</v>
      </c>
      <c r="I125" s="123">
        <v>9.4</v>
      </c>
      <c r="J125" s="123">
        <f t="shared" si="69"/>
        <v>49.473684210526322</v>
      </c>
    </row>
    <row r="126" spans="1:10">
      <c r="A126" s="78" t="s">
        <v>321</v>
      </c>
      <c r="B126" s="249" t="s">
        <v>47</v>
      </c>
      <c r="C126" s="79">
        <v>980</v>
      </c>
      <c r="D126" s="80" t="s">
        <v>78</v>
      </c>
      <c r="E126" s="80" t="s">
        <v>30</v>
      </c>
      <c r="F126" s="78" t="s">
        <v>53</v>
      </c>
      <c r="G126" s="42" t="s">
        <v>48</v>
      </c>
      <c r="H126" s="21">
        <v>64</v>
      </c>
      <c r="I126" s="123">
        <v>20.3</v>
      </c>
      <c r="J126" s="123">
        <f t="shared" si="69"/>
        <v>31.71875</v>
      </c>
    </row>
    <row r="127" spans="1:10">
      <c r="A127" s="78" t="s">
        <v>322</v>
      </c>
      <c r="B127" s="249" t="s">
        <v>49</v>
      </c>
      <c r="C127" s="79">
        <v>980</v>
      </c>
      <c r="D127" s="80" t="s">
        <v>78</v>
      </c>
      <c r="E127" s="80" t="s">
        <v>30</v>
      </c>
      <c r="F127" s="78" t="s">
        <v>53</v>
      </c>
      <c r="G127" s="42" t="s">
        <v>50</v>
      </c>
      <c r="H127" s="198">
        <v>89.5</v>
      </c>
      <c r="I127" s="123">
        <v>88.1</v>
      </c>
      <c r="J127" s="123">
        <f t="shared" si="69"/>
        <v>98.43575418994412</v>
      </c>
    </row>
    <row r="128" spans="1:10" ht="33">
      <c r="A128" s="48" t="s">
        <v>227</v>
      </c>
      <c r="B128" s="232" t="s">
        <v>228</v>
      </c>
      <c r="C128" s="45">
        <v>980</v>
      </c>
      <c r="D128" s="46" t="s">
        <v>78</v>
      </c>
      <c r="E128" s="46" t="s">
        <v>229</v>
      </c>
      <c r="F128" s="51"/>
      <c r="G128" s="51"/>
      <c r="H128" s="52">
        <f t="shared" ref="H128" si="70">H129+H132</f>
        <v>13253.5</v>
      </c>
      <c r="I128" s="52">
        <f t="shared" ref="I128" si="71">I129+I132</f>
        <v>11921.8</v>
      </c>
      <c r="J128" s="33">
        <f t="shared" ref="J128:J137" si="72">I128/H128*100</f>
        <v>89.952088127664382</v>
      </c>
    </row>
    <row r="129" spans="1:10">
      <c r="A129" s="48" t="s">
        <v>230</v>
      </c>
      <c r="B129" s="232" t="s">
        <v>231</v>
      </c>
      <c r="C129" s="45">
        <v>980</v>
      </c>
      <c r="D129" s="46" t="s">
        <v>78</v>
      </c>
      <c r="E129" s="46" t="s">
        <v>79</v>
      </c>
      <c r="F129" s="51"/>
      <c r="G129" s="51"/>
      <c r="H129" s="52">
        <f t="shared" ref="H129" si="73">H130+H131</f>
        <v>9337.2000000000007</v>
      </c>
      <c r="I129" s="52">
        <f t="shared" ref="I129" si="74">I130+I131</f>
        <v>8060.6</v>
      </c>
      <c r="J129" s="33">
        <f t="shared" si="72"/>
        <v>86.327807051364431</v>
      </c>
    </row>
    <row r="130" spans="1:10">
      <c r="A130" s="42" t="s">
        <v>232</v>
      </c>
      <c r="B130" s="44" t="s">
        <v>43</v>
      </c>
      <c r="C130" s="17">
        <v>980</v>
      </c>
      <c r="D130" s="43" t="s">
        <v>78</v>
      </c>
      <c r="E130" s="43" t="s">
        <v>79</v>
      </c>
      <c r="F130" s="50">
        <v>244</v>
      </c>
      <c r="G130" s="59">
        <v>226</v>
      </c>
      <c r="H130" s="21">
        <v>48</v>
      </c>
      <c r="I130" s="21">
        <v>40</v>
      </c>
      <c r="J130" s="123">
        <f t="shared" si="72"/>
        <v>83.333333333333343</v>
      </c>
    </row>
    <row r="131" spans="1:10">
      <c r="A131" s="42" t="s">
        <v>233</v>
      </c>
      <c r="B131" s="44" t="s">
        <v>80</v>
      </c>
      <c r="C131" s="17">
        <v>980</v>
      </c>
      <c r="D131" s="43" t="s">
        <v>78</v>
      </c>
      <c r="E131" s="43" t="s">
        <v>79</v>
      </c>
      <c r="F131" s="50">
        <v>598</v>
      </c>
      <c r="G131" s="50">
        <v>262</v>
      </c>
      <c r="H131" s="21">
        <v>9289.2000000000007</v>
      </c>
      <c r="I131" s="21">
        <v>8020.6</v>
      </c>
      <c r="J131" s="123">
        <f t="shared" si="72"/>
        <v>86.343280368600091</v>
      </c>
    </row>
    <row r="132" spans="1:10">
      <c r="A132" s="48" t="s">
        <v>234</v>
      </c>
      <c r="B132" s="232" t="s">
        <v>235</v>
      </c>
      <c r="C132" s="45">
        <v>980</v>
      </c>
      <c r="D132" s="46" t="s">
        <v>78</v>
      </c>
      <c r="E132" s="46" t="s">
        <v>81</v>
      </c>
      <c r="F132" s="51"/>
      <c r="G132" s="51"/>
      <c r="H132" s="52">
        <f t="shared" ref="H132" si="75">H133+H134</f>
        <v>3916.3</v>
      </c>
      <c r="I132" s="52">
        <f t="shared" ref="I132" si="76">I133+I134</f>
        <v>3861.2</v>
      </c>
      <c r="J132" s="33">
        <f t="shared" si="72"/>
        <v>98.593059775808783</v>
      </c>
    </row>
    <row r="133" spans="1:10">
      <c r="A133" s="42" t="s">
        <v>236</v>
      </c>
      <c r="B133" s="44" t="s">
        <v>43</v>
      </c>
      <c r="C133" s="17">
        <v>980</v>
      </c>
      <c r="D133" s="43" t="s">
        <v>78</v>
      </c>
      <c r="E133" s="43" t="s">
        <v>81</v>
      </c>
      <c r="F133" s="50">
        <v>244</v>
      </c>
      <c r="G133" s="50">
        <v>226</v>
      </c>
      <c r="H133" s="21">
        <v>19.5</v>
      </c>
      <c r="I133" s="21">
        <v>13.5</v>
      </c>
      <c r="J133" s="123">
        <f t="shared" si="72"/>
        <v>69.230769230769226</v>
      </c>
    </row>
    <row r="134" spans="1:10">
      <c r="A134" s="42" t="s">
        <v>237</v>
      </c>
      <c r="B134" s="44" t="s">
        <v>43</v>
      </c>
      <c r="C134" s="17">
        <v>980</v>
      </c>
      <c r="D134" s="43" t="s">
        <v>78</v>
      </c>
      <c r="E134" s="43" t="s">
        <v>81</v>
      </c>
      <c r="F134" s="50">
        <v>598</v>
      </c>
      <c r="G134" s="50">
        <v>226</v>
      </c>
      <c r="H134" s="21">
        <v>3896.8</v>
      </c>
      <c r="I134" s="21">
        <v>3847.7</v>
      </c>
      <c r="J134" s="123">
        <f t="shared" si="72"/>
        <v>98.739991788133835</v>
      </c>
    </row>
    <row r="135" spans="1:10" ht="18" customHeight="1">
      <c r="A135" s="149" t="s">
        <v>69</v>
      </c>
      <c r="B135" s="234" t="s">
        <v>238</v>
      </c>
      <c r="C135" s="143">
        <v>980</v>
      </c>
      <c r="D135" s="150" t="s">
        <v>239</v>
      </c>
      <c r="E135" s="150"/>
      <c r="F135" s="151"/>
      <c r="G135" s="151"/>
      <c r="H135" s="218">
        <f t="shared" ref="H135:H137" si="77">H136</f>
        <v>427</v>
      </c>
      <c r="I135" s="152">
        <f t="shared" ref="I135:J138" si="78">I136</f>
        <v>426.4</v>
      </c>
      <c r="J135" s="145">
        <f t="shared" si="72"/>
        <v>99.859484777517565</v>
      </c>
    </row>
    <row r="136" spans="1:10">
      <c r="A136" s="35" t="s">
        <v>71</v>
      </c>
      <c r="B136" s="235" t="s">
        <v>240</v>
      </c>
      <c r="C136" s="36">
        <v>980</v>
      </c>
      <c r="D136" s="37" t="s">
        <v>105</v>
      </c>
      <c r="E136" s="37"/>
      <c r="F136" s="49"/>
      <c r="G136" s="49"/>
      <c r="H136" s="200">
        <f t="shared" si="77"/>
        <v>427</v>
      </c>
      <c r="I136" s="38">
        <f t="shared" si="78"/>
        <v>426.4</v>
      </c>
      <c r="J136" s="38">
        <f t="shared" si="72"/>
        <v>99.859484777517565</v>
      </c>
    </row>
    <row r="137" spans="1:10">
      <c r="A137" s="93" t="s">
        <v>131</v>
      </c>
      <c r="B137" s="241" t="s">
        <v>187</v>
      </c>
      <c r="C137" s="94">
        <v>980</v>
      </c>
      <c r="D137" s="158" t="s">
        <v>105</v>
      </c>
      <c r="E137" s="48" t="s">
        <v>188</v>
      </c>
      <c r="F137" s="96"/>
      <c r="G137" s="96"/>
      <c r="H137" s="219">
        <f t="shared" si="77"/>
        <v>427</v>
      </c>
      <c r="I137" s="159">
        <f t="shared" si="78"/>
        <v>426.4</v>
      </c>
      <c r="J137" s="33">
        <f t="shared" si="72"/>
        <v>99.859484777517565</v>
      </c>
    </row>
    <row r="138" spans="1:10" ht="34.5" customHeight="1">
      <c r="A138" s="62" t="s">
        <v>241</v>
      </c>
      <c r="B138" s="237" t="s">
        <v>242</v>
      </c>
      <c r="C138" s="62" t="s">
        <v>39</v>
      </c>
      <c r="D138" s="62" t="s">
        <v>105</v>
      </c>
      <c r="E138" s="62" t="s">
        <v>82</v>
      </c>
      <c r="F138" s="62"/>
      <c r="G138" s="62"/>
      <c r="H138" s="64">
        <f>H139</f>
        <v>427</v>
      </c>
      <c r="I138" s="64">
        <f t="shared" si="78"/>
        <v>426.4</v>
      </c>
      <c r="J138" s="64">
        <f t="shared" si="78"/>
        <v>99.859484777517565</v>
      </c>
    </row>
    <row r="139" spans="1:10">
      <c r="A139" s="42" t="s">
        <v>243</v>
      </c>
      <c r="B139" s="44" t="s">
        <v>43</v>
      </c>
      <c r="C139" s="17">
        <v>980</v>
      </c>
      <c r="D139" s="43" t="s">
        <v>105</v>
      </c>
      <c r="E139" s="40" t="s">
        <v>82</v>
      </c>
      <c r="F139" s="50">
        <v>244</v>
      </c>
      <c r="G139" s="50">
        <v>226</v>
      </c>
      <c r="H139" s="21">
        <v>427</v>
      </c>
      <c r="I139" s="21">
        <v>426.4</v>
      </c>
      <c r="J139" s="123">
        <f t="shared" ref="J139:J144" si="79">I139/H139*100</f>
        <v>99.859484777517565</v>
      </c>
    </row>
    <row r="140" spans="1:10" ht="18.75">
      <c r="A140" s="149" t="s">
        <v>74</v>
      </c>
      <c r="B140" s="234" t="s">
        <v>244</v>
      </c>
      <c r="C140" s="143">
        <v>980</v>
      </c>
      <c r="D140" s="150" t="s">
        <v>245</v>
      </c>
      <c r="E140" s="150"/>
      <c r="F140" s="151"/>
      <c r="G140" s="151"/>
      <c r="H140" s="152">
        <f>H141+H145</f>
        <v>1960</v>
      </c>
      <c r="I140" s="152">
        <f>I141+I145</f>
        <v>1934.8000000000002</v>
      </c>
      <c r="J140" s="145">
        <f t="shared" si="79"/>
        <v>98.714285714285722</v>
      </c>
    </row>
    <row r="141" spans="1:10" ht="18" customHeight="1">
      <c r="A141" s="35" t="s">
        <v>77</v>
      </c>
      <c r="B141" s="235" t="s">
        <v>96</v>
      </c>
      <c r="C141" s="36">
        <v>980</v>
      </c>
      <c r="D141" s="37" t="s">
        <v>84</v>
      </c>
      <c r="E141" s="37"/>
      <c r="F141" s="49"/>
      <c r="G141" s="49"/>
      <c r="H141" s="38">
        <f t="shared" ref="H141" si="80">H142</f>
        <v>1623</v>
      </c>
      <c r="I141" s="38">
        <f t="shared" ref="I141:J142" si="81">I142</f>
        <v>1622.2</v>
      </c>
      <c r="J141" s="38">
        <f t="shared" si="79"/>
        <v>99.950708564386943</v>
      </c>
    </row>
    <row r="142" spans="1:10" ht="21.75" customHeight="1">
      <c r="A142" s="62" t="s">
        <v>246</v>
      </c>
      <c r="B142" s="237" t="s">
        <v>247</v>
      </c>
      <c r="C142" s="147">
        <v>980</v>
      </c>
      <c r="D142" s="148" t="s">
        <v>84</v>
      </c>
      <c r="E142" s="148" t="s">
        <v>248</v>
      </c>
      <c r="F142" s="63"/>
      <c r="G142" s="63"/>
      <c r="H142" s="64">
        <f>H143</f>
        <v>1623</v>
      </c>
      <c r="I142" s="64">
        <f t="shared" si="81"/>
        <v>1622.2</v>
      </c>
      <c r="J142" s="64">
        <f t="shared" si="81"/>
        <v>99.950708564386943</v>
      </c>
    </row>
    <row r="143" spans="1:10" ht="33">
      <c r="A143" s="62" t="s">
        <v>249</v>
      </c>
      <c r="B143" s="237" t="s">
        <v>83</v>
      </c>
      <c r="C143" s="147">
        <v>980</v>
      </c>
      <c r="D143" s="148" t="s">
        <v>84</v>
      </c>
      <c r="E143" s="148" t="s">
        <v>107</v>
      </c>
      <c r="F143" s="63"/>
      <c r="G143" s="63"/>
      <c r="H143" s="64">
        <f t="shared" ref="H143" si="82">H144</f>
        <v>1623</v>
      </c>
      <c r="I143" s="64">
        <f t="shared" ref="I143" si="83">I144</f>
        <v>1622.2</v>
      </c>
      <c r="J143" s="33">
        <f t="shared" si="79"/>
        <v>99.950708564386943</v>
      </c>
    </row>
    <row r="144" spans="1:10">
      <c r="A144" s="47" t="s">
        <v>250</v>
      </c>
      <c r="B144" s="250" t="s">
        <v>43</v>
      </c>
      <c r="C144" s="60">
        <v>980</v>
      </c>
      <c r="D144" s="61" t="s">
        <v>84</v>
      </c>
      <c r="E144" s="61" t="s">
        <v>107</v>
      </c>
      <c r="F144" s="59">
        <v>244</v>
      </c>
      <c r="G144" s="59">
        <v>226</v>
      </c>
      <c r="H144" s="21">
        <v>1623</v>
      </c>
      <c r="I144" s="21">
        <v>1622.2</v>
      </c>
      <c r="J144" s="123">
        <f t="shared" si="79"/>
        <v>99.950708564386943</v>
      </c>
    </row>
    <row r="145" spans="1:10" ht="21" customHeight="1">
      <c r="A145" s="35" t="s">
        <v>251</v>
      </c>
      <c r="B145" s="235" t="s">
        <v>252</v>
      </c>
      <c r="C145" s="36">
        <v>980</v>
      </c>
      <c r="D145" s="37" t="s">
        <v>106</v>
      </c>
      <c r="E145" s="37"/>
      <c r="F145" s="49"/>
      <c r="G145" s="49"/>
      <c r="H145" s="38">
        <f t="shared" ref="H145:H147" si="84">H146</f>
        <v>337</v>
      </c>
      <c r="I145" s="38">
        <f t="shared" ref="I145:I147" si="85">I146</f>
        <v>312.60000000000002</v>
      </c>
      <c r="J145" s="38">
        <f>I145/H145*100</f>
        <v>92.759643916913959</v>
      </c>
    </row>
    <row r="146" spans="1:10" ht="20.25" customHeight="1">
      <c r="A146" s="93" t="s">
        <v>253</v>
      </c>
      <c r="B146" s="241" t="s">
        <v>187</v>
      </c>
      <c r="C146" s="94">
        <v>980</v>
      </c>
      <c r="D146" s="158" t="s">
        <v>106</v>
      </c>
      <c r="E146" s="48" t="s">
        <v>188</v>
      </c>
      <c r="F146" s="96"/>
      <c r="G146" s="96"/>
      <c r="H146" s="159">
        <f t="shared" si="84"/>
        <v>337</v>
      </c>
      <c r="I146" s="159">
        <f t="shared" si="85"/>
        <v>312.60000000000002</v>
      </c>
      <c r="J146" s="33">
        <f>I146/H146*100</f>
        <v>92.759643916913959</v>
      </c>
    </row>
    <row r="147" spans="1:10" ht="34.5" customHeight="1">
      <c r="A147" s="48" t="s">
        <v>254</v>
      </c>
      <c r="B147" s="237" t="s">
        <v>327</v>
      </c>
      <c r="C147" s="45">
        <v>980</v>
      </c>
      <c r="D147" s="46" t="s">
        <v>106</v>
      </c>
      <c r="E147" s="46" t="s">
        <v>129</v>
      </c>
      <c r="F147" s="51"/>
      <c r="G147" s="51"/>
      <c r="H147" s="52">
        <f t="shared" si="84"/>
        <v>337</v>
      </c>
      <c r="I147" s="52">
        <f t="shared" si="85"/>
        <v>312.60000000000002</v>
      </c>
      <c r="J147" s="33">
        <f>I147/H147*100</f>
        <v>92.759643916913959</v>
      </c>
    </row>
    <row r="148" spans="1:10" ht="21.75" customHeight="1">
      <c r="A148" s="47" t="s">
        <v>255</v>
      </c>
      <c r="B148" s="250" t="s">
        <v>43</v>
      </c>
      <c r="C148" s="60">
        <v>980</v>
      </c>
      <c r="D148" s="61" t="s">
        <v>106</v>
      </c>
      <c r="E148" s="61" t="s">
        <v>129</v>
      </c>
      <c r="F148" s="59">
        <v>242</v>
      </c>
      <c r="G148" s="59">
        <v>226</v>
      </c>
      <c r="H148" s="21">
        <v>337</v>
      </c>
      <c r="I148" s="21">
        <v>312.60000000000002</v>
      </c>
      <c r="J148" s="123">
        <f>I148/H148*100</f>
        <v>92.759643916913959</v>
      </c>
    </row>
    <row r="149" spans="1:10" ht="39" customHeight="1">
      <c r="A149" s="161" t="s">
        <v>91</v>
      </c>
      <c r="B149" s="251" t="s">
        <v>329</v>
      </c>
      <c r="C149" s="162">
        <v>980</v>
      </c>
      <c r="D149" s="163"/>
      <c r="E149" s="161"/>
      <c r="F149" s="164"/>
      <c r="G149" s="164"/>
      <c r="H149" s="165">
        <f t="shared" ref="H149" si="86">H150+H163</f>
        <v>11600</v>
      </c>
      <c r="I149" s="165">
        <f t="shared" ref="I149" si="87">I150+I163</f>
        <v>11599.5</v>
      </c>
      <c r="J149" s="165">
        <f t="shared" ref="J149:J154" si="88">I149/H149*100</f>
        <v>99.995689655172413</v>
      </c>
    </row>
    <row r="150" spans="1:10" ht="18.75" customHeight="1">
      <c r="A150" s="166" t="s">
        <v>9</v>
      </c>
      <c r="B150" s="252" t="s">
        <v>197</v>
      </c>
      <c r="C150" s="167">
        <v>980</v>
      </c>
      <c r="D150" s="168" t="s">
        <v>198</v>
      </c>
      <c r="E150" s="168"/>
      <c r="F150" s="169"/>
      <c r="G150" s="169"/>
      <c r="H150" s="170">
        <f t="shared" ref="H150" si="89">H151</f>
        <v>11120</v>
      </c>
      <c r="I150" s="170">
        <f t="shared" ref="I150" si="90">I151</f>
        <v>11119.6</v>
      </c>
      <c r="J150" s="170">
        <f t="shared" si="88"/>
        <v>99.996402877697847</v>
      </c>
    </row>
    <row r="151" spans="1:10" ht="18.75" customHeight="1">
      <c r="A151" s="171" t="s">
        <v>11</v>
      </c>
      <c r="B151" s="253" t="s">
        <v>203</v>
      </c>
      <c r="C151" s="172">
        <v>980</v>
      </c>
      <c r="D151" s="173" t="s">
        <v>70</v>
      </c>
      <c r="E151" s="173"/>
      <c r="F151" s="174"/>
      <c r="G151" s="174"/>
      <c r="H151" s="175">
        <f t="shared" ref="H151" si="91">H152+H154+H156</f>
        <v>11120</v>
      </c>
      <c r="I151" s="175">
        <f t="shared" ref="I151" si="92">I152+I154+I156</f>
        <v>11119.6</v>
      </c>
      <c r="J151" s="175">
        <f t="shared" si="88"/>
        <v>99.996402877697847</v>
      </c>
    </row>
    <row r="152" spans="1:10" ht="33">
      <c r="A152" s="176" t="s">
        <v>13</v>
      </c>
      <c r="B152" s="237" t="s">
        <v>256</v>
      </c>
      <c r="C152" s="147">
        <v>980</v>
      </c>
      <c r="D152" s="148" t="s">
        <v>70</v>
      </c>
      <c r="E152" s="62" t="s">
        <v>257</v>
      </c>
      <c r="F152" s="62"/>
      <c r="G152" s="63"/>
      <c r="H152" s="177">
        <f t="shared" ref="H152" si="93">H153</f>
        <v>8680.2999999999993</v>
      </c>
      <c r="I152" s="177">
        <f t="shared" ref="I152" si="94">I153</f>
        <v>8680.2999999999993</v>
      </c>
      <c r="J152" s="177">
        <f t="shared" si="88"/>
        <v>100</v>
      </c>
    </row>
    <row r="153" spans="1:10" ht="20.25" customHeight="1">
      <c r="A153" s="74" t="s">
        <v>136</v>
      </c>
      <c r="B153" s="254" t="s">
        <v>258</v>
      </c>
      <c r="C153" s="79">
        <v>980</v>
      </c>
      <c r="D153" s="80" t="s">
        <v>70</v>
      </c>
      <c r="E153" s="78" t="s">
        <v>85</v>
      </c>
      <c r="F153" s="78" t="s">
        <v>100</v>
      </c>
      <c r="G153" s="65">
        <v>241</v>
      </c>
      <c r="H153" s="21">
        <v>8680.2999999999993</v>
      </c>
      <c r="I153" s="21">
        <v>8680.2999999999993</v>
      </c>
      <c r="J153" s="123">
        <f>I153/H153*100</f>
        <v>100</v>
      </c>
    </row>
    <row r="154" spans="1:10" ht="36" customHeight="1">
      <c r="A154" s="62" t="s">
        <v>16</v>
      </c>
      <c r="B154" s="255" t="s">
        <v>259</v>
      </c>
      <c r="C154" s="178">
        <v>980</v>
      </c>
      <c r="D154" s="179" t="s">
        <v>70</v>
      </c>
      <c r="E154" s="179" t="s">
        <v>108</v>
      </c>
      <c r="F154" s="176"/>
      <c r="G154" s="180"/>
      <c r="H154" s="177">
        <f t="shared" ref="H154" si="95">H155</f>
        <v>415.7</v>
      </c>
      <c r="I154" s="228">
        <f t="shared" ref="I154" si="96">I155</f>
        <v>415.6</v>
      </c>
      <c r="J154" s="221">
        <f t="shared" si="88"/>
        <v>99.975944190522014</v>
      </c>
    </row>
    <row r="155" spans="1:10" ht="20.25" customHeight="1">
      <c r="A155" s="78" t="s">
        <v>151</v>
      </c>
      <c r="B155" s="254" t="s">
        <v>258</v>
      </c>
      <c r="C155" s="75">
        <v>980</v>
      </c>
      <c r="D155" s="76" t="s">
        <v>70</v>
      </c>
      <c r="E155" s="76" t="s">
        <v>130</v>
      </c>
      <c r="F155" s="74" t="s">
        <v>100</v>
      </c>
      <c r="G155" s="77">
        <v>241</v>
      </c>
      <c r="H155" s="21">
        <v>415.7</v>
      </c>
      <c r="I155" s="123">
        <v>415.6</v>
      </c>
      <c r="J155" s="123">
        <f>I155/H155*100</f>
        <v>99.975944190522014</v>
      </c>
    </row>
    <row r="156" spans="1:10" ht="19.5" customHeight="1">
      <c r="A156" s="93" t="s">
        <v>260</v>
      </c>
      <c r="B156" s="241" t="s">
        <v>187</v>
      </c>
      <c r="C156" s="94">
        <v>980</v>
      </c>
      <c r="D156" s="158" t="s">
        <v>70</v>
      </c>
      <c r="E156" s="48" t="s">
        <v>188</v>
      </c>
      <c r="F156" s="96"/>
      <c r="G156" s="96"/>
      <c r="H156" s="159">
        <f t="shared" ref="H156" si="97">H157+H159+H161</f>
        <v>2024</v>
      </c>
      <c r="I156" s="159">
        <f t="shared" ref="I156" si="98">I157+I159+I161</f>
        <v>2023.7</v>
      </c>
      <c r="J156" s="33">
        <f>I156/H156*100</f>
        <v>99.985177865612656</v>
      </c>
    </row>
    <row r="157" spans="1:10" ht="54" customHeight="1">
      <c r="A157" s="62" t="s">
        <v>261</v>
      </c>
      <c r="B157" s="237" t="s">
        <v>328</v>
      </c>
      <c r="C157" s="147">
        <v>980</v>
      </c>
      <c r="D157" s="148" t="s">
        <v>70</v>
      </c>
      <c r="E157" s="62" t="s">
        <v>86</v>
      </c>
      <c r="F157" s="62"/>
      <c r="G157" s="63"/>
      <c r="H157" s="177">
        <f t="shared" ref="H157" si="99">H158</f>
        <v>494</v>
      </c>
      <c r="I157" s="177">
        <f t="shared" ref="I157" si="100">I158</f>
        <v>493.7</v>
      </c>
      <c r="J157" s="264">
        <f t="shared" ref="J157:J162" si="101">I157/H157*100</f>
        <v>99.939271255060731</v>
      </c>
    </row>
    <row r="158" spans="1:10" ht="18" customHeight="1">
      <c r="A158" s="78" t="s">
        <v>262</v>
      </c>
      <c r="B158" s="254" t="s">
        <v>258</v>
      </c>
      <c r="C158" s="79">
        <v>980</v>
      </c>
      <c r="D158" s="80" t="s">
        <v>70</v>
      </c>
      <c r="E158" s="78" t="s">
        <v>86</v>
      </c>
      <c r="F158" s="78" t="s">
        <v>100</v>
      </c>
      <c r="G158" s="65">
        <v>241</v>
      </c>
      <c r="H158" s="181">
        <v>494</v>
      </c>
      <c r="I158" s="181">
        <v>493.7</v>
      </c>
      <c r="J158" s="198">
        <f>I158/H158*100</f>
        <v>99.939271255060731</v>
      </c>
    </row>
    <row r="159" spans="1:10" ht="54" customHeight="1">
      <c r="A159" s="62" t="s">
        <v>263</v>
      </c>
      <c r="B159" s="237" t="s">
        <v>330</v>
      </c>
      <c r="C159" s="147">
        <v>980</v>
      </c>
      <c r="D159" s="148" t="s">
        <v>70</v>
      </c>
      <c r="E159" s="62" t="s">
        <v>87</v>
      </c>
      <c r="F159" s="62"/>
      <c r="G159" s="63"/>
      <c r="H159" s="177">
        <f t="shared" ref="H159" si="102">H160</f>
        <v>1340</v>
      </c>
      <c r="I159" s="177">
        <f t="shared" ref="I159" si="103">I160</f>
        <v>1340</v>
      </c>
      <c r="J159" s="33">
        <f>I159/H159*100</f>
        <v>100</v>
      </c>
    </row>
    <row r="160" spans="1:10" ht="17.25" customHeight="1">
      <c r="A160" s="78" t="s">
        <v>264</v>
      </c>
      <c r="B160" s="254" t="s">
        <v>258</v>
      </c>
      <c r="C160" s="79">
        <v>980</v>
      </c>
      <c r="D160" s="80" t="s">
        <v>70</v>
      </c>
      <c r="E160" s="78" t="s">
        <v>87</v>
      </c>
      <c r="F160" s="78" t="s">
        <v>100</v>
      </c>
      <c r="G160" s="65">
        <v>241</v>
      </c>
      <c r="H160" s="181">
        <v>1340</v>
      </c>
      <c r="I160" s="181">
        <v>1340</v>
      </c>
      <c r="J160" s="198">
        <f t="shared" si="101"/>
        <v>100</v>
      </c>
    </row>
    <row r="161" spans="1:10" ht="69.75" customHeight="1">
      <c r="A161" s="62" t="s">
        <v>265</v>
      </c>
      <c r="B161" s="237" t="s">
        <v>266</v>
      </c>
      <c r="C161" s="147">
        <v>980</v>
      </c>
      <c r="D161" s="148" t="s">
        <v>70</v>
      </c>
      <c r="E161" s="62" t="s">
        <v>88</v>
      </c>
      <c r="F161" s="62"/>
      <c r="G161" s="63"/>
      <c r="H161" s="177">
        <f t="shared" ref="H161" si="104">H162</f>
        <v>190</v>
      </c>
      <c r="I161" s="177">
        <f>I162</f>
        <v>190</v>
      </c>
      <c r="J161" s="33">
        <f>I161/H161*100</f>
        <v>100</v>
      </c>
    </row>
    <row r="162" spans="1:10">
      <c r="A162" s="110" t="s">
        <v>267</v>
      </c>
      <c r="B162" s="254" t="s">
        <v>258</v>
      </c>
      <c r="C162" s="182">
        <v>980</v>
      </c>
      <c r="D162" s="183" t="s">
        <v>70</v>
      </c>
      <c r="E162" s="183" t="s">
        <v>88</v>
      </c>
      <c r="F162" s="183" t="s">
        <v>100</v>
      </c>
      <c r="G162" s="184">
        <v>241</v>
      </c>
      <c r="H162" s="185">
        <v>190</v>
      </c>
      <c r="I162" s="185">
        <v>190</v>
      </c>
      <c r="J162" s="198">
        <f t="shared" si="101"/>
        <v>100</v>
      </c>
    </row>
    <row r="163" spans="1:10">
      <c r="A163" s="166" t="s">
        <v>19</v>
      </c>
      <c r="B163" s="252" t="s">
        <v>238</v>
      </c>
      <c r="C163" s="167">
        <v>980</v>
      </c>
      <c r="D163" s="168" t="s">
        <v>239</v>
      </c>
      <c r="E163" s="168"/>
      <c r="F163" s="169"/>
      <c r="G163" s="169"/>
      <c r="H163" s="170">
        <f t="shared" ref="H163:H166" si="105">H164</f>
        <v>480</v>
      </c>
      <c r="I163" s="170">
        <f t="shared" ref="I163:I166" si="106">I164</f>
        <v>479.9</v>
      </c>
      <c r="J163" s="170">
        <f t="shared" ref="J163:J168" si="107">I163/H163*100</f>
        <v>99.979166666666657</v>
      </c>
    </row>
    <row r="164" spans="1:10" ht="19.5" customHeight="1">
      <c r="A164" s="171" t="s">
        <v>21</v>
      </c>
      <c r="B164" s="256" t="s">
        <v>240</v>
      </c>
      <c r="C164" s="186">
        <v>980</v>
      </c>
      <c r="D164" s="187" t="s">
        <v>105</v>
      </c>
      <c r="E164" s="187"/>
      <c r="F164" s="174"/>
      <c r="G164" s="174"/>
      <c r="H164" s="175">
        <f t="shared" si="105"/>
        <v>480</v>
      </c>
      <c r="I164" s="175">
        <f t="shared" si="106"/>
        <v>479.9</v>
      </c>
      <c r="J164" s="175">
        <f t="shared" si="107"/>
        <v>99.979166666666657</v>
      </c>
    </row>
    <row r="165" spans="1:10" ht="22.5" customHeight="1">
      <c r="A165" s="93" t="s">
        <v>22</v>
      </c>
      <c r="B165" s="241" t="s">
        <v>187</v>
      </c>
      <c r="C165" s="94">
        <v>980</v>
      </c>
      <c r="D165" s="158" t="s">
        <v>105</v>
      </c>
      <c r="E165" s="48" t="s">
        <v>188</v>
      </c>
      <c r="F165" s="78"/>
      <c r="G165" s="65"/>
      <c r="H165" s="21">
        <f t="shared" si="105"/>
        <v>480</v>
      </c>
      <c r="I165" s="177">
        <f t="shared" si="106"/>
        <v>479.9</v>
      </c>
      <c r="J165" s="177">
        <f t="shared" si="107"/>
        <v>99.979166666666657</v>
      </c>
    </row>
    <row r="166" spans="1:10" ht="41.25" customHeight="1">
      <c r="A166" s="78" t="s">
        <v>179</v>
      </c>
      <c r="B166" s="241" t="s">
        <v>331</v>
      </c>
      <c r="C166" s="94">
        <v>980</v>
      </c>
      <c r="D166" s="158" t="s">
        <v>105</v>
      </c>
      <c r="E166" s="48" t="s">
        <v>114</v>
      </c>
      <c r="F166" s="78"/>
      <c r="G166" s="65"/>
      <c r="H166" s="21">
        <f t="shared" si="105"/>
        <v>480</v>
      </c>
      <c r="I166" s="21">
        <f t="shared" si="106"/>
        <v>479.9</v>
      </c>
      <c r="J166" s="123">
        <f t="shared" si="107"/>
        <v>99.979166666666657</v>
      </c>
    </row>
    <row r="167" spans="1:10">
      <c r="A167" s="78" t="s">
        <v>268</v>
      </c>
      <c r="B167" s="254" t="s">
        <v>258</v>
      </c>
      <c r="C167" s="79">
        <v>980</v>
      </c>
      <c r="D167" s="80" t="s">
        <v>105</v>
      </c>
      <c r="E167" s="80" t="s">
        <v>114</v>
      </c>
      <c r="F167" s="78" t="s">
        <v>100</v>
      </c>
      <c r="G167" s="65">
        <v>241</v>
      </c>
      <c r="H167" s="21">
        <v>480</v>
      </c>
      <c r="I167" s="21">
        <v>479.9</v>
      </c>
      <c r="J167" s="123">
        <f t="shared" si="107"/>
        <v>99.979166666666657</v>
      </c>
    </row>
    <row r="168" spans="1:10" ht="18.75">
      <c r="A168" s="66"/>
      <c r="B168" s="67" t="s">
        <v>89</v>
      </c>
      <c r="C168" s="68"/>
      <c r="D168" s="69"/>
      <c r="E168" s="66"/>
      <c r="F168" s="70"/>
      <c r="G168" s="70"/>
      <c r="H168" s="71">
        <f>H149+H9+H28</f>
        <v>141000</v>
      </c>
      <c r="I168" s="71">
        <f>I149+I9+I28</f>
        <v>137482.69999999998</v>
      </c>
      <c r="J168" s="71">
        <f t="shared" si="107"/>
        <v>97.505460992907786</v>
      </c>
    </row>
    <row r="169" spans="1:10">
      <c r="A169" s="1"/>
      <c r="B169" s="72"/>
      <c r="C169" s="3"/>
      <c r="D169" s="3"/>
      <c r="G169" s="192"/>
      <c r="H169" s="192"/>
    </row>
    <row r="170" spans="1:10">
      <c r="A170" s="271" t="s">
        <v>333</v>
      </c>
      <c r="B170" s="271"/>
      <c r="C170" s="271"/>
      <c r="D170" s="271"/>
      <c r="E170" s="265" t="s">
        <v>334</v>
      </c>
      <c r="G170" s="230"/>
    </row>
    <row r="171" spans="1:10">
      <c r="A171" s="272" t="s">
        <v>335</v>
      </c>
      <c r="B171" s="272"/>
      <c r="C171" s="272"/>
      <c r="D171" s="272"/>
      <c r="E171" s="265" t="s">
        <v>336</v>
      </c>
    </row>
    <row r="172" spans="1:10">
      <c r="B172" s="73"/>
      <c r="C172" s="3"/>
      <c r="D172" s="3"/>
      <c r="E172" s="117"/>
    </row>
  </sheetData>
  <mergeCells count="4">
    <mergeCell ref="A6:J6"/>
    <mergeCell ref="A7:G7"/>
    <mergeCell ref="A170:D170"/>
    <mergeCell ref="A171:D171"/>
  </mergeCells>
  <printOptions horizontalCentered="1"/>
  <pageMargins left="0.39370078740157483" right="0.39370078740157483" top="0.78740157480314965" bottom="0.39370078740157483" header="0.31496062992125984" footer="0.31496062992125984"/>
  <pageSetup paperSize="9" scale="48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13</vt:lpstr>
      <vt:lpstr>'13'!Область_печати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2014-02-10T14:03:56Z</dcterms:modified>
</cp:coreProperties>
</file>